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fcf_m">Model!$B$24</definedName>
    <definedName name="peg_fair_value_per_share">Model!$B$25</definedName>
    <definedName name="peg_target">Model!$B$15</definedName>
    <definedName name="peg_fair_pe">Model!$B$22</definedName>
    <definedName name="fcf_yield_fair_market_cap_m">Model!$B$26</definedName>
    <definedName name="fcf_yield_fair_value_per_share">Model!$B$28</definedName>
    <definedName name="blended_fair_value_per_share">Model!$B$29</definedName>
    <definedName name="current_price">Model!$B$6</definedName>
    <definedName name="diluted_shares_m">Model!$B$7</definedName>
    <definedName name="eps_growth_rate">Model!$B$8</definedName>
    <definedName name="fy2026_fcf_m">Model!$B$11</definedName>
    <definedName name="normalized_eps">Model!$B$21</definedName>
    <definedName name="peg_upside_downside">Model!$B$27</definedName>
    <definedName name="fcf_fair_upside_downside">Model!$B$30</definedName>
    <definedName name="upside_downside">Model!$B$31</definedName>
    <definedName name="forward_fcf_growth">Model!$B$10</definedName>
    <definedName name="fy2026_non_gaap_net_income_m">Model!$B$12</definedName>
    <definedName name="fy2026_revenue_m">Model!$B$13</definedName>
    <definedName name="current_fy2026_fcf_yield">Model!$B$20</definedName>
    <definedName name="fcf_weight">Model!$B$9</definedName>
    <definedName name="market_cap_m">Model!$B$14</definedName>
    <definedName name="q1_fy2027_fcf_m">Model!$B$16</definedName>
    <definedName name="target_fcf_yield">Model!$B$17</definedName>
    <definedName name="annualized_q1_fcf_m">Model!$B$19</definedName>
    <definedName name="current_annualized_q1_fcf_yield">Model!$B$23</definedName>
  </definedNames>
  <calcPr calcId="122211" fullCalcOnLoad="true"/>
</workbook>
</file>

<file path=xl/sharedStrings.xml><?xml version="1.0" encoding="utf-8"?>
<sst xmlns="http://schemas.openxmlformats.org/spreadsheetml/2006/main" count="55" uniqueCount="55">
  <si>
    <t>DOCU Hawk FCF Yield / PEG Valuation</t>
  </si>
  <si>
    <t>As of 2026-06-24  ·  Currency: USD  ·  https://modeledge.ai/model/fm_ee3b533431a60c82643cbacec03c7d05</t>
  </si>
  <si>
    <t>FY2026</t>
  </si>
  <si>
    <t>FY2027E</t>
  </si>
  <si>
    <t>Inputs</t>
  </si>
  <si>
    <t>Current share price</t>
  </si>
  <si>
    <t>Diluted shares (M)</t>
  </si>
  <si>
    <t>EPS growth rate for PEG</t>
  </si>
  <si>
    <t>Weight on FCF yield method</t>
  </si>
  <si>
    <t>Forward FCF growth</t>
  </si>
  <si>
    <t>FY2026 free cash flow ($M)</t>
  </si>
  <si>
    <t>FY2026 non-GAAP net income ($M)</t>
  </si>
  <si>
    <t>FY2026 revenue ($M)</t>
  </si>
  <si>
    <t>Current market cap ($M)</t>
  </si>
  <si>
    <t>Fair PEG target</t>
  </si>
  <si>
    <t>Q1 FY2027 free cash flow ($M)</t>
  </si>
  <si>
    <t>Target FCF yield</t>
  </si>
  <si>
    <t>Calculations</t>
  </si>
  <si>
    <t>annualized_q1_fcf_m</t>
  </si>
  <si>
    <t>current_fy2026_fcf_yield</t>
  </si>
  <si>
    <t>normalized_eps</t>
  </si>
  <si>
    <t>peg_fair_pe</t>
  </si>
  <si>
    <t>current_annualized_q1_fcf_yield</t>
  </si>
  <si>
    <t>forward_fcf_m</t>
  </si>
  <si>
    <t>peg_fair_value_per_share</t>
  </si>
  <si>
    <t>fcf_yield_fair_market_cap_m</t>
  </si>
  <si>
    <t>peg_upside_downside</t>
  </si>
  <si>
    <t>fcf_yield_fair_value_per_share</t>
  </si>
  <si>
    <t>blended_fair_value_per_share</t>
  </si>
  <si>
    <t>fcf_fair_upside_downside</t>
  </si>
  <si>
    <t>upside_downside</t>
  </si>
  <si>
    <t>Outputs</t>
  </si>
  <si>
    <t>Blended fair value / share</t>
  </si>
  <si>
    <t>Blended upside / downside</t>
  </si>
  <si>
    <t>FCF yield fair value / share</t>
  </si>
  <si>
    <t>PEG=1.0 fair value / share</t>
  </si>
  <si>
    <t>Forward FCF estimate ($M)</t>
  </si>
  <si>
    <t>Current FY2026 FCF yield</t>
  </si>
  <si>
    <t>Current annualized Q1 FCF yield</t>
  </si>
  <si>
    <t>Scenarios (reference)</t>
  </si>
  <si>
    <t>bear</t>
  </si>
  <si>
    <t>eps_growth_rate = 0.07, forward_fcf_growth = 0.02, target_fcf_yield = 0.12</t>
  </si>
  <si>
    <t>bull</t>
  </si>
  <si>
    <t>eps_growth_rate = 0.16, forward_fcf_growth = 0.14, target_fcf_yield = 0.08</t>
  </si>
  <si>
    <t>Claim</t>
  </si>
  <si>
    <t>URL</t>
  </si>
  <si>
    <t>Accessed</t>
  </si>
  <si>
    <t>FY2026 revenue, FY2026 free cash flow, FY2026 non-GAAP net income, and Q1 FY2027 free cash flow from DocuSign filings indexed by Modeledge.</t>
  </si>
  <si>
    <t>https://modeledge.ai/company/-/filing/10-K/126133326000021/#table-20</t>
  </si>
  <si>
    <t/>
  </si>
  <si>
    <t>Q1 FY2027 revenue, diluted shares, and free cash flow from DocuSign Q1 FY2027 filing indexed by Modeledge.</t>
  </si>
  <si>
    <t>https://modeledge.ai/company/-/filing/10-Q/126133326000074/#table-36</t>
  </si>
  <si>
    <t>Current price and market cap from Modeledge market data service on 2026-06-24.</t>
  </si>
  <si>
    <t>https://modeledge.ai/company/DOCU</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</si>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</sst>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3" min="2" width="13"/>
  </cols>
  <sheetData>
    <row r="1">
      <c r="A1" s="1" t="s">
        <v>0</v>
      </c>
    </row>
    <row r="2">
      <c r="A2" s="2" t="s">
        <v>1</v>
      </c>
    </row>
    <row r="4">
      <c r="B4" s="3" t="s">
        <v>2</v>
      </c>
      <c r="C4" s="3" t="s">
        <v>3</v>
      </c>
    </row>
    <row r="5">
      <c r="A5" s="4" t="s">
        <v>4</v>
      </c>
    </row>
    <row r="6">
      <c r="A6" s="5" t="s">
        <v>5</v>
      </c>
      <c r="B6" s="6">
        <v>44.24</v>
      </c>
    </row>
    <row r="7">
      <c r="A7" s="5" t="s">
        <v>6</v>
      </c>
      <c r="B7" s="7">
        <v>196.48</v>
      </c>
    </row>
    <row r="8">
      <c r="A8" s="5" t="s">
        <v>7</v>
      </c>
      <c r="B8" s="8">
        <v>0.11</v>
      </c>
    </row>
    <row r="9">
      <c r="A9" s="5" t="s">
        <v>8</v>
      </c>
      <c r="B9" s="9">
        <v>0.75</v>
      </c>
    </row>
    <row r="10">
      <c r="A10" s="5" t="s">
        <v>9</v>
      </c>
      <c r="B10" s="8">
        <v>0.08</v>
      </c>
    </row>
    <row r="11">
      <c r="A11" s="5" t="s">
        <v>10</v>
      </c>
      <c r="B11" s="7">
        <v>1058.562</v>
      </c>
    </row>
    <row r="12">
      <c r="A12" s="5" t="s">
        <v>11</v>
      </c>
      <c r="B12" s="7">
        <v>803.182</v>
      </c>
    </row>
    <row r="13">
      <c r="A13" s="5" t="s">
        <v>12</v>
      </c>
      <c r="B13" s="7">
        <v>3219.5</v>
      </c>
    </row>
    <row r="14">
      <c r="A14" s="5" t="s">
        <v>13</v>
      </c>
      <c r="B14" s="7">
        <v>8447.4068</v>
      </c>
    </row>
    <row r="15">
      <c r="A15" s="5" t="s">
        <v>14</v>
      </c>
      <c r="B15">
        <v>1</v>
      </c>
    </row>
    <row r="16">
      <c r="A16" s="5" t="s">
        <v>15</v>
      </c>
      <c r="B16" s="7">
        <v>289.435</v>
      </c>
    </row>
    <row r="17">
      <c r="A17" s="5" t="s">
        <v>16</v>
      </c>
      <c r="B17" s="8">
        <v>0.1</v>
      </c>
    </row>
    <row r="18">
      <c r="A18" s="4" t="s">
        <v>17</v>
      </c>
    </row>
    <row r="19">
      <c r="A19" s="5" t="s">
        <v>18</v>
      </c>
      <c r="B19" t="str">
        <f>(Model!$B$16*4)</f>
      </c>
    </row>
    <row r="20">
      <c r="A20" s="5" t="s">
        <v>19</v>
      </c>
      <c r="B20" t="str">
        <f>(Model!$B$11/Model!$B$14)</f>
      </c>
    </row>
    <row r="21">
      <c r="A21" s="5" t="s">
        <v>20</v>
      </c>
      <c r="B21" t="str">
        <f>(Model!$B$12/Model!$B$7)</f>
      </c>
    </row>
    <row r="22">
      <c r="A22" s="5" t="s">
        <v>21</v>
      </c>
      <c r="B22" t="str">
        <f>((Model!$B$8*100)*Model!$B$15)</f>
      </c>
    </row>
    <row r="23">
      <c r="A23" s="5" t="s">
        <v>22</v>
      </c>
      <c r="B23" t="str">
        <f>(Model!$B$19/Model!$B$14)</f>
      </c>
    </row>
    <row r="24">
      <c r="A24" s="5" t="s">
        <v>23</v>
      </c>
      <c r="B24" t="str">
        <f>(Model!$B$19*(1+Model!$B$10))</f>
      </c>
    </row>
    <row r="25">
      <c r="A25" s="5" t="s">
        <v>24</v>
      </c>
      <c r="B25" t="str">
        <f>(Model!$B$21*Model!$B$22)</f>
      </c>
    </row>
    <row r="26">
      <c r="A26" s="5" t="s">
        <v>25</v>
      </c>
      <c r="B26" t="str">
        <f>(Model!$B$24/Model!$B$17)</f>
      </c>
    </row>
    <row r="27">
      <c r="A27" s="5" t="s">
        <v>26</v>
      </c>
      <c r="B27" t="str">
        <f>((Model!$B$25/Model!$B$6)-1)</f>
      </c>
    </row>
    <row r="28">
      <c r="A28" s="5" t="s">
        <v>27</v>
      </c>
      <c r="B28" t="str">
        <f>(Model!$B$26/Model!$B$7)</f>
      </c>
    </row>
    <row r="29">
      <c r="A29" s="5" t="s">
        <v>28</v>
      </c>
      <c r="B29" t="str">
        <f>((Model!$B$9*Model!$B$28)+((1-Model!$B$9)*Model!$B$25))</f>
      </c>
    </row>
    <row r="30">
      <c r="A30" s="5" t="s">
        <v>29</v>
      </c>
      <c r="B30" t="str">
        <f>((Model!$B$28/Model!$B$6)-1)</f>
      </c>
    </row>
    <row r="31">
      <c r="A31" s="5" t="s">
        <v>30</v>
      </c>
      <c r="B31" t="str">
        <f>((Model!$B$29/Model!$B$6)-1)</f>
      </c>
    </row>
    <row r="32">
      <c r="A32" s="4" t="s">
        <v>31</v>
      </c>
    </row>
    <row r="33">
      <c r="A33" s="5" t="s">
        <v>32</v>
      </c>
      <c r="B33" s="6" t="str">
        <f>Model!$B$29</f>
      </c>
    </row>
    <row r="34">
      <c r="A34" s="5" t="s">
        <v>33</v>
      </c>
      <c r="B34" s="8" t="str">
        <f>Model!$B$31</f>
      </c>
    </row>
    <row r="35">
      <c r="A35" s="5" t="s">
        <v>34</v>
      </c>
      <c r="B35" s="6" t="str">
        <f>Model!$B$28</f>
      </c>
    </row>
    <row r="36">
      <c r="A36" s="5" t="s">
        <v>35</v>
      </c>
      <c r="B36" s="6" t="str">
        <f>Model!$B$25</f>
      </c>
    </row>
    <row r="37">
      <c r="A37" s="5" t="s">
        <v>36</v>
      </c>
      <c r="B37" s="7" t="str">
        <f>Model!$B$24</f>
      </c>
    </row>
    <row r="38">
      <c r="A38" s="5" t="s">
        <v>37</v>
      </c>
      <c r="B38" s="8" t="str">
        <f>Model!$B$20</f>
      </c>
    </row>
    <row r="39">
      <c r="A39" s="5" t="s">
        <v>38</v>
      </c>
      <c r="B39" s="8" t="str">
        <f>Model!$B$23</f>
      </c>
    </row>
    <row r="41">
      <c r="A41" s="4" t="s">
        <v>39</v>
      </c>
    </row>
    <row r="42">
      <c r="A42" s="5" t="s">
        <v>40</v>
      </c>
      <c r="B42" t="s">
        <v>41</v>
      </c>
    </row>
    <row r="43">
      <c r="A43" s="5" t="s">
        <v>42</v>
      </c>
      <c r="B43" t="s">
        <v>43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44</v>
      </c>
      <c r="B1" s="4" t="s">
        <v>45</v>
      </c>
      <c r="C1" s="4" t="s">
        <v>46</v>
      </c>
    </row>
    <row r="2">
      <c r="A2" t="s">
        <v>47</v>
      </c>
      <c r="B2" t="s">
        <v>48</v>
      </c>
      <c r="C2" t="s">
        <v>49</v>
      </c>
    </row>
    <row r="3">
      <c r="A3" t="s">
        <v>50</v>
      </c>
      <c r="B3" t="s">
        <v>51</v>
      </c>
      <c r="C3" t="s">
        <v>49</v>
      </c>
    </row>
    <row r="4">
      <c r="A4" t="s">
        <v>52</v>
      </c>
      <c r="B4" t="s">
        <v>53</v>
      </c>
      <c r="C4"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