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services_growth">Model!$B$20</definedName>
    <definedName name="projection_years">Model!$B$24</definedName>
    <definedName name="forward_loss_burden">Model!$B$27</definedName>
    <definedName name="nonmarketable_securities">Model!$B$16</definedName>
    <definedName name="services_ttm_ebit">Model!$B$21</definedName>
    <definedName name="cloud_forward_nopat">Model!$B$26</definedName>
    <definedName name="net_financial_assets">Model!$B$28</definedName>
    <definedName name="services_forward_nopat">Model!$B$29</definedName>
    <definedName name="intrinsic_value">Model!$B$34</definedName>
    <definedName name="diluted_shares">Model!$B$12</definedName>
    <definedName name="loss_burden_growth">Model!$B$13</definedName>
    <definedName name="loss_burden_multiple">Model!$B$14</definedName>
    <definedName name="preferred_equity_claim">Model!$B$18</definedName>
    <definedName name="services_exit_multiple">Model!$B$19</definedName>
    <definedName name="cloud_value">Model!$B$30</definedName>
    <definedName name="implied_equity_value">Model!$B$33</definedName>
    <definedName name="cloud_exit_multiple">Model!$B$7</definedName>
    <definedName name="cloud_growth">Model!$B$8</definedName>
    <definedName name="cloud_ttm_ebit">Model!$B$9</definedName>
    <definedName name="debt">Model!$B$11</definedName>
    <definedName name="tax_rate">Model!$B$22</definedName>
    <definedName name="loss_burden_value">Model!$B$31</definedName>
    <definedName name="services_value">Model!$B$32</definedName>
    <definedName name="margin_of_safety">Model!$B$35</definedName>
    <definedName name="cash_and_marketable">Model!$B$6</definedName>
    <definedName name="current_price">Model!$B$10</definedName>
    <definedName name="loss_burden_ttm">Model!$B$15</definedName>
    <definedName name="nonmarketable_value_factor">Model!$B$17</definedName>
  </definedNames>
  <calcPr calcId="122211" fullCalcOnLoad="true"/>
</workbook>
</file>

<file path=xl/sharedStrings.xml><?xml version="1.0" encoding="utf-8"?>
<sst xmlns="http://schemas.openxmlformats.org/spreadsheetml/2006/main" count="69" uniqueCount="69">
  <si>
    <t>Alphabet segment owner-earnings SOTP valuation</t>
  </si>
  <si>
    <t>As of 2026-07-22  ·  Currency: USD  ·  https://modeledge.ai/model/fm_f41a739eeac5b8418e8b4ad9301104d3</t>
  </si>
  <si>
    <t>TTM_Q2_2026</t>
  </si>
  <si>
    <t>FY2027E</t>
  </si>
  <si>
    <t>FY2028E</t>
  </si>
  <si>
    <t>FY2029E</t>
  </si>
  <si>
    <t>FY2030E</t>
  </si>
  <si>
    <t>Inputs</t>
  </si>
  <si>
    <t>Cash and marketable securities</t>
  </si>
  <si>
    <t>Google Cloud fourth-year NOPAT multiple</t>
  </si>
  <si>
    <t>Annual Cloud operating-profit growth</t>
  </si>
  <si>
    <t>TTM Google Cloud operating income</t>
  </si>
  <si>
    <t>Current share price</t>
  </si>
  <si>
    <t>Long-term debt</t>
  </si>
  <si>
    <t>Diluted shares</t>
  </si>
  <si>
    <t>Annual growth in Other Bets and corporate losses</t>
  </si>
  <si>
    <t>Other Bets and corporate loss multiple</t>
  </si>
  <si>
    <t>TTM Other Bets and corporate operating losses</t>
  </si>
  <si>
    <t>Non-marketable securities carrying value</t>
  </si>
  <si>
    <t>Private-investment carrying-value factor</t>
  </si>
  <si>
    <t>Mandatory convertible preferred equity claim</t>
  </si>
  <si>
    <t>Google Services fourth-year NOPAT multiple</t>
  </si>
  <si>
    <t>Annual Services operating-profit growth</t>
  </si>
  <si>
    <t>TTM Google Services operating income</t>
  </si>
  <si>
    <t>Normalized cash tax rate</t>
  </si>
  <si>
    <t>Constants</t>
  </si>
  <si>
    <t>projection_years</t>
  </si>
  <si>
    <t>Calculations</t>
  </si>
  <si>
    <t>cloud_forward_nopat</t>
  </si>
  <si>
    <t>forward_loss_burden</t>
  </si>
  <si>
    <t>net_financial_assets</t>
  </si>
  <si>
    <t>services_forward_nopat</t>
  </si>
  <si>
    <t>cloud_value</t>
  </si>
  <si>
    <t>loss_burden_value</t>
  </si>
  <si>
    <t>services_value</t>
  </si>
  <si>
    <t>implied_equity_value</t>
  </si>
  <si>
    <t>intrinsic_value</t>
  </si>
  <si>
    <t>margin_of_safety</t>
  </si>
  <si>
    <t>Outputs</t>
  </si>
  <si>
    <t>Fourth-year Services NOPAT</t>
  </si>
  <si>
    <t>Fourth-year Cloud NOPAT</t>
  </si>
  <si>
    <t>Google Services value</t>
  </si>
  <si>
    <t>Google Cloud value</t>
  </si>
  <si>
    <t>Other Bets and corporate loss burden</t>
  </si>
  <si>
    <t>Net financial assets before preferred claim</t>
  </si>
  <si>
    <t>Implied common equity value</t>
  </si>
  <si>
    <t>Estimated value per share</t>
  </si>
  <si>
    <t>Upside or downside</t>
  </si>
  <si>
    <t>Segment value bridge</t>
  </si>
  <si>
    <t>Less Other Bets and corporate loss burden</t>
  </si>
  <si>
    <t>Less mandatory convertible preferred claim</t>
  </si>
  <si>
    <t>Scenarios (reference)</t>
  </si>
  <si>
    <t>base</t>
  </si>
  <si>
    <t>cloud_exit_multiple = 25, cloud_growth = 0.22, loss_burden_growth = 0.03, loss_burden_multiple = 10, nonmarketable_value_factor = 0.5, services_exit_multiple = 17, services_growth = 0.09, tax_rate = 0.18</t>
  </si>
  <si>
    <t>bear</t>
  </si>
  <si>
    <t>cloud_exit_multiple = 18, cloud_growth = 0.1, loss_burden_growth = 0.05, loss_burden_multiple = 12, nonmarketable_value_factor = 0.25, services_exit_multiple = 13, services_growth = 0.03, tax_rate = 0.22</t>
  </si>
  <si>
    <t>bull</t>
  </si>
  <si>
    <t>cloud_exit_multiple = 30, cloud_growth = 0.3, loss_burden_growth = 0, loss_burden_multiple = 8, nonmarketable_value_factor = 0.75, services_exit_multiple = 20, services_growth = 0.13, tax_rate = 0.17</t>
  </si>
  <si>
    <t>Claim</t>
  </si>
  <si>
    <t>URL</t>
  </si>
  <si>
    <t>Accessed</t>
  </si>
  <si>
    <t>Alphabet Q2 2026 segment results, balance sheet, financing, dilution, and investment gains</t>
  </si>
  <si>
    <t>https://www.sec.gov/Archives/edgar/data/1652044/000165204426000066/googexhibit991q22026.htm</t>
  </si>
  <si>
    <t/>
  </si>
  <si>
    <t>Alphabet 2025 segment results and financial statements</t>
  </si>
  <si>
    <t>https://www.sec.gov/Archives/edgar/data/1652044/000165204426000018/goog-20251231.htm</t>
  </si>
  <si>
    <t>Alphabet Q1 2026 segment results, balance sheet, cash flow, and investment gains</t>
  </si>
  <si>
    <t>https://www.sec.gov/Archives/edgar/data/1652044/000165204426000048/goog-20260331.htm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</si>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</sst>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0%"/>
    <numFmt numFmtId="166" formatCode="&quot;$&quot;0.00"/>
    <numFmt numFmtId="167" formatCode="0.000"/>
    <numFmt numFmtId="168"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s="2" t="s">
        <v>1</v>
      </c>
    </row>
    <row r="4">
      <c r="B4" s="3" t="s">
        <v>2</v>
      </c>
      <c r="C4" s="3" t="s">
        <v>3</v>
      </c>
      <c r="D4" s="3" t="s">
        <v>4</v>
      </c>
      <c r="E4" s="3" t="s">
        <v>5</v>
      </c>
      <c r="F4" s="3" t="s">
        <v>6</v>
      </c>
    </row>
    <row r="5">
      <c r="A5" s="4" t="s">
        <v>7</v>
      </c>
    </row>
    <row r="6">
      <c r="A6" s="5" t="s">
        <v>8</v>
      </c>
      <c r="B6" s="6">
        <v>242.474</v>
      </c>
    </row>
    <row r="7">
      <c r="A7" s="5" t="s">
        <v>9</v>
      </c>
      <c r="B7">
        <v>25</v>
      </c>
    </row>
    <row r="8">
      <c r="A8" s="5" t="s">
        <v>10</v>
      </c>
      <c r="B8" s="7">
        <v>0.22</v>
      </c>
    </row>
    <row r="9">
      <c r="A9" s="5" t="s">
        <v>11</v>
      </c>
      <c r="B9" s="6">
        <v>24.318</v>
      </c>
    </row>
    <row r="10">
      <c r="A10" s="5" t="s">
        <v>12</v>
      </c>
      <c r="B10" s="8">
        <v>342.09</v>
      </c>
    </row>
    <row r="11">
      <c r="A11" s="5" t="s">
        <v>13</v>
      </c>
      <c r="B11" s="6">
        <v>98.165</v>
      </c>
    </row>
    <row r="12">
      <c r="A12" s="5" t="s">
        <v>14</v>
      </c>
      <c r="B12" s="9">
        <v>12.309</v>
      </c>
    </row>
    <row r="13">
      <c r="A13" s="5" t="s">
        <v>15</v>
      </c>
      <c r="B13" s="7">
        <v>0.03</v>
      </c>
    </row>
    <row r="14">
      <c r="A14" s="5" t="s">
        <v>16</v>
      </c>
      <c r="B14">
        <v>10</v>
      </c>
    </row>
    <row r="15">
      <c r="A15" s="5" t="s">
        <v>17</v>
      </c>
      <c r="B15" s="6">
        <v>30.48</v>
      </c>
    </row>
    <row r="16">
      <c r="A16" s="5" t="s">
        <v>18</v>
      </c>
      <c r="B16" s="6">
        <v>131.461</v>
      </c>
    </row>
    <row r="17">
      <c r="A17" s="5" t="s">
        <v>19</v>
      </c>
      <c r="B17" s="7">
        <v>0.5</v>
      </c>
    </row>
    <row r="18">
      <c r="A18" s="5" t="s">
        <v>20</v>
      </c>
      <c r="B18" s="6">
        <v>19</v>
      </c>
    </row>
    <row r="19">
      <c r="A19" s="5" t="s">
        <v>21</v>
      </c>
      <c r="B19">
        <v>17</v>
      </c>
    </row>
    <row r="20">
      <c r="A20" s="5" t="s">
        <v>22</v>
      </c>
      <c r="B20" s="7">
        <v>0.09</v>
      </c>
    </row>
    <row r="21">
      <c r="A21" s="5" t="s">
        <v>23</v>
      </c>
      <c r="B21" s="6">
        <v>153.791</v>
      </c>
    </row>
    <row r="22">
      <c r="A22" s="5" t="s">
        <v>24</v>
      </c>
      <c r="B22" s="7">
        <v>0.18</v>
      </c>
    </row>
    <row r="23">
      <c r="A23" s="4" t="s">
        <v>25</v>
      </c>
    </row>
    <row r="24">
      <c r="A24" s="5" t="s">
        <v>26</v>
      </c>
      <c r="B24">
        <v>4</v>
      </c>
    </row>
    <row r="25">
      <c r="A25" s="4" t="s">
        <v>27</v>
      </c>
    </row>
    <row r="26">
      <c r="A26" s="5" t="s">
        <v>28</v>
      </c>
      <c r="B26" t="str">
        <f>((Model!$B$9*((1+Model!$B$8)^Model!$B$24))*(1-Model!$B$22))</f>
      </c>
    </row>
    <row r="27">
      <c r="A27" s="5" t="s">
        <v>29</v>
      </c>
      <c r="B27" t="str">
        <f>((Model!$B$15*((1+Model!$B$13)^Model!$B$24))*(1-Model!$B$22))</f>
      </c>
    </row>
    <row r="28">
      <c r="A28" s="5" t="s">
        <v>30</v>
      </c>
      <c r="B28" t="str">
        <f>((Model!$B$6+(Model!$B$16*Model!$B$17))-Model!$B$11)</f>
      </c>
    </row>
    <row r="29">
      <c r="A29" s="5" t="s">
        <v>31</v>
      </c>
      <c r="B29" t="str">
        <f>((Model!$B$21*((1+Model!$B$20)^Model!$B$24))*(1-Model!$B$22))</f>
      </c>
    </row>
    <row r="30">
      <c r="A30" s="5" t="s">
        <v>32</v>
      </c>
      <c r="B30" t="str">
        <f>(Model!$B$26*Model!$B$7)</f>
      </c>
    </row>
    <row r="31">
      <c r="A31" s="5" t="s">
        <v>33</v>
      </c>
      <c r="B31" t="str">
        <f>(Model!$B$27*Model!$B$14)</f>
      </c>
    </row>
    <row r="32">
      <c r="A32" s="5" t="s">
        <v>34</v>
      </c>
      <c r="B32" t="str">
        <f>(Model!$B$29*Model!$B$19)</f>
      </c>
    </row>
    <row r="33">
      <c r="A33" s="5" t="s">
        <v>35</v>
      </c>
      <c r="B33" t="str">
        <f>((((Model!$B$32+Model!$B$30)-Model!$B$31)+Model!$B$28)-Model!$B$18)</f>
      </c>
    </row>
    <row r="34">
      <c r="A34" s="5" t="s">
        <v>36</v>
      </c>
      <c r="B34" t="str">
        <f>(Model!$B$33/Model!$B$12)</f>
      </c>
    </row>
    <row r="35">
      <c r="A35" s="5" t="s">
        <v>37</v>
      </c>
      <c r="B35" t="str">
        <f>((Model!$B$34/Model!$B$10)-1)</f>
      </c>
    </row>
    <row r="36">
      <c r="A36" s="4" t="s">
        <v>38</v>
      </c>
    </row>
    <row r="37">
      <c r="A37" s="5" t="s">
        <v>39</v>
      </c>
      <c r="B37" s="6" t="str">
        <f>Model!$B$29</f>
      </c>
    </row>
    <row r="38">
      <c r="A38" s="5" t="s">
        <v>40</v>
      </c>
      <c r="B38" s="6" t="str">
        <f>Model!$B$26</f>
      </c>
    </row>
    <row r="39">
      <c r="A39" s="5" t="s">
        <v>41</v>
      </c>
      <c r="B39" s="10" t="str">
        <f>Model!$B$32</f>
      </c>
    </row>
    <row r="40">
      <c r="A40" s="5" t="s">
        <v>42</v>
      </c>
      <c r="B40" s="10" t="str">
        <f>Model!$B$30</f>
      </c>
    </row>
    <row r="41">
      <c r="A41" s="5" t="s">
        <v>43</v>
      </c>
      <c r="B41" s="10" t="str">
        <f>Model!$B$31</f>
      </c>
    </row>
    <row r="42">
      <c r="A42" s="5" t="s">
        <v>44</v>
      </c>
      <c r="B42" s="10" t="str">
        <f>Model!$B$28</f>
      </c>
    </row>
    <row r="43">
      <c r="A43" s="5" t="s">
        <v>20</v>
      </c>
      <c r="B43" s="10" t="str">
        <f>Model!$B$18</f>
      </c>
    </row>
    <row r="44">
      <c r="A44" s="5" t="s">
        <v>45</v>
      </c>
      <c r="B44" s="10" t="str">
        <f>Model!$B$33</f>
      </c>
    </row>
    <row r="45">
      <c r="A45" s="5" t="s">
        <v>46</v>
      </c>
      <c r="B45" s="8" t="str">
        <f>Model!$B$34</f>
      </c>
    </row>
    <row r="46">
      <c r="A46" s="5" t="s">
        <v>12</v>
      </c>
      <c r="B46" s="8" t="str">
        <f>Model!$B$10</f>
      </c>
    </row>
    <row r="47">
      <c r="A47" s="5" t="s">
        <v>47</v>
      </c>
      <c r="B47" s="7" t="str">
        <f>Model!$B$35</f>
      </c>
    </row>
    <row r="49">
      <c r="A49" s="4" t="s">
        <v>48</v>
      </c>
    </row>
    <row r="50">
      <c r="B50" s="3" t="s">
        <v>2</v>
      </c>
      <c r="C50" s="3" t="s">
        <v>3</v>
      </c>
      <c r="D50" s="3" t="s">
        <v>4</v>
      </c>
      <c r="E50" s="3" t="s">
        <v>5</v>
      </c>
      <c r="F50" s="3" t="s">
        <v>6</v>
      </c>
    </row>
    <row r="51">
      <c r="A51" s="5" t="s">
        <v>41</v>
      </c>
      <c r="B51" s="10" t="str">
        <f>Model!$B$32</f>
      </c>
      <c r="C51" s="10" t="str">
        <f>Model!$B$32</f>
      </c>
      <c r="D51" s="10" t="str">
        <f>Model!$B$32</f>
      </c>
      <c r="E51" s="10" t="str">
        <f>Model!$B$32</f>
      </c>
      <c r="F51" s="10" t="str">
        <f>Model!$B$32</f>
      </c>
    </row>
    <row r="52">
      <c r="A52" s="5" t="s">
        <v>42</v>
      </c>
      <c r="B52" s="10" t="str">
        <f>Model!$B$30</f>
      </c>
      <c r="C52" s="10" t="str">
        <f>Model!$B$30</f>
      </c>
      <c r="D52" s="10" t="str">
        <f>Model!$B$30</f>
      </c>
      <c r="E52" s="10" t="str">
        <f>Model!$B$30</f>
      </c>
      <c r="F52" s="10" t="str">
        <f>Model!$B$30</f>
      </c>
    </row>
    <row r="53">
      <c r="A53" s="5" t="s">
        <v>49</v>
      </c>
      <c r="B53" s="10" t="str">
        <f>Model!$B$31</f>
      </c>
      <c r="C53" s="10" t="str">
        <f>Model!$B$31</f>
      </c>
      <c r="D53" s="10" t="str">
        <f>Model!$B$31</f>
      </c>
      <c r="E53" s="10" t="str">
        <f>Model!$B$31</f>
      </c>
      <c r="F53" s="10" t="str">
        <f>Model!$B$31</f>
      </c>
    </row>
    <row r="54">
      <c r="A54" s="5" t="s">
        <v>44</v>
      </c>
      <c r="B54" s="10" t="str">
        <f>Model!$B$28</f>
      </c>
      <c r="C54" s="10" t="str">
        <f>Model!$B$28</f>
      </c>
      <c r="D54" s="10" t="str">
        <f>Model!$B$28</f>
      </c>
      <c r="E54" s="10" t="str">
        <f>Model!$B$28</f>
      </c>
      <c r="F54" s="10" t="str">
        <f>Model!$B$28</f>
      </c>
    </row>
    <row r="55">
      <c r="A55" s="5" t="s">
        <v>50</v>
      </c>
      <c r="B55" s="10" t="str">
        <f>Model!$B$18</f>
      </c>
      <c r="C55" s="10" t="str">
        <f>Model!$B$18</f>
      </c>
      <c r="D55" s="10" t="str">
        <f>Model!$B$18</f>
      </c>
      <c r="E55" s="10" t="str">
        <f>Model!$B$18</f>
      </c>
      <c r="F55" s="10" t="str">
        <f>Model!$B$18</f>
      </c>
    </row>
    <row r="56">
      <c r="A56" s="5" t="s">
        <v>45</v>
      </c>
      <c r="B56" s="10" t="str">
        <f>Model!$B$33</f>
      </c>
      <c r="C56" s="10" t="str">
        <f>Model!$B$33</f>
      </c>
      <c r="D56" s="10" t="str">
        <f>Model!$B$33</f>
      </c>
      <c r="E56" s="10" t="str">
        <f>Model!$B$33</f>
      </c>
      <c r="F56" s="10" t="str">
        <f>Model!$B$33</f>
      </c>
    </row>
    <row r="58">
      <c r="A58" s="4" t="s">
        <v>51</v>
      </c>
    </row>
    <row r="59">
      <c r="A59" s="5" t="s">
        <v>52</v>
      </c>
      <c r="B59" t="s">
        <v>53</v>
      </c>
    </row>
    <row r="60">
      <c r="A60" s="5" t="s">
        <v>54</v>
      </c>
      <c r="B60" t="s">
        <v>55</v>
      </c>
    </row>
    <row r="61">
      <c r="A61" s="5" t="s">
        <v>56</v>
      </c>
      <c r="B61" t="s">
        <v>57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58</v>
      </c>
      <c r="B1" s="4" t="s">
        <v>59</v>
      </c>
      <c r="C1" s="4" t="s">
        <v>60</v>
      </c>
    </row>
    <row r="2">
      <c r="A2" t="s">
        <v>61</v>
      </c>
      <c r="B2" t="s">
        <v>62</v>
      </c>
      <c r="C2" t="s">
        <v>63</v>
      </c>
    </row>
    <row r="3">
      <c r="A3" t="s">
        <v>64</v>
      </c>
      <c r="B3" t="s">
        <v>65</v>
      </c>
      <c r="C3" t="s">
        <v>63</v>
      </c>
    </row>
    <row r="4">
      <c r="A4" t="s">
        <v>66</v>
      </c>
      <c r="B4" t="s">
        <v>67</v>
      </c>
      <c r="C4" t="s">
        <v>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