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perating_business_value">Model!$B$16</definedName>
    <definedName name="forecast_revenue">Model!$B$9</definedName>
    <definedName name="operating_income">Model!$B$14</definedName>
    <definedName name="normalized_net_income">Model!$B$15</definedName>
    <definedName name="equity_value">Model!$B$17</definedName>
    <definedName name="fair_value_per_share">Model!$B$18</definedName>
    <definedName name="margin_of_safety">Model!$B$19</definedName>
    <definedName name="current_price">Model!$B$6</definedName>
    <definedName name="diluted_shares">Model!$B$7</definedName>
    <definedName name="earnings_multiple">Model!$B$8</definedName>
    <definedName name="net_cash">Model!$B$10</definedName>
    <definedName name="operating_margin">Model!$B$11</definedName>
    <definedName name="tax_rate">Model!$B$12</definedName>
  </definedNames>
  <calcPr calcId="122211" fullCalcOnLoad="true"/>
</workbook>
</file>

<file path=xl/sharedStrings.xml><?xml version="1.0" encoding="utf-8"?>
<sst xmlns="http://schemas.openxmlformats.org/spreadsheetml/2006/main" count="46" uniqueCount="46">
  <si>
    <t>Vicor 2030 revenue and earning-power valuation</t>
  </si>
  <si>
    <t>As of 2026-08-18  ·  Currency: USD  ·  https://modeledge.ai/model/fm_f70e8f815048d46bc4b75484ffb70f3e</t>
  </si>
  <si>
    <t>FY2026E</t>
  </si>
  <si>
    <t>FY2027E</t>
  </si>
  <si>
    <t>FY2028E</t>
  </si>
  <si>
    <t>FY2029E</t>
  </si>
  <si>
    <t>FY2030E</t>
  </si>
  <si>
    <t>Inputs</t>
  </si>
  <si>
    <t>Current share price</t>
  </si>
  <si>
    <t>Diluted shares</t>
  </si>
  <si>
    <t>2030 earnings multiple</t>
  </si>
  <si>
    <t>2030 revenue</t>
  </si>
  <si>
    <t>Net cash</t>
  </si>
  <si>
    <t>2030 operating margin</t>
  </si>
  <si>
    <t>Normalized tax rate</t>
  </si>
  <si>
    <t>Calculations</t>
  </si>
  <si>
    <t>operating_income</t>
  </si>
  <si>
    <t>normalized_net_income</t>
  </si>
  <si>
    <t>operating_business_value</t>
  </si>
  <si>
    <t>equity_value</t>
  </si>
  <si>
    <t>fair_value_per_share</t>
  </si>
  <si>
    <t>margin_of_safety</t>
  </si>
  <si>
    <t>Outputs</t>
  </si>
  <si>
    <t>2030 operating income</t>
  </si>
  <si>
    <t>2030 normalized net income</t>
  </si>
  <si>
    <t>Implied equity value</t>
  </si>
  <si>
    <t>Estimated value per share</t>
  </si>
  <si>
    <t>Upside or downside</t>
  </si>
  <si>
    <t>Scenarios (reference)</t>
  </si>
  <si>
    <t>base</t>
  </si>
  <si>
    <t>diluted_shares = 48, earnings_multiple = 18, forecast_revenue = 1.25, net_cash = 0.45, operating_margin = 0.3, tax_rate = 0.2</t>
  </si>
  <si>
    <t>bear</t>
  </si>
  <si>
    <t>diluted_shares = 48.5, earnings_multiple = 14, forecast_revenue = 0.8, net_cash = 0.45, operating_margin = 0.18, tax_rate = 0.22</t>
  </si>
  <si>
    <t>bull</t>
  </si>
  <si>
    <t>diluted_shares = 47, earnings_multiple = 20, forecast_revenue = 2.5, net_cash = 0.45, operating_margin = 0.4, tax_rate = 0.2</t>
  </si>
  <si>
    <t>Claim</t>
  </si>
  <si>
    <t>URL</t>
  </si>
  <si>
    <t>Accessed</t>
  </si>
  <si>
    <t>Vicor Q2 2026 revenue, backlog, profitability, cash, shares, and capital expenditures</t>
  </si>
  <si>
    <t>https://www.sec.gov/Archives/edgar/data/751978/000119312526309538/d115827dex991.htm</t>
  </si>
  <si>
    <t/>
  </si>
  <si>
    <t>Vicor Q2 2026 financial statements and operating discussion</t>
  </si>
  <si>
    <t>https://www.sec.gov/Archives/edgar/data/751978/000119312526322462/vicr-20260630.htm</t>
  </si>
  <si>
    <t>Public research on Vicor exposure to Cerebras and OpenAI</t>
  </si>
  <si>
    <t>https://modeledge.ai/artifact/d7c4a75f5584b0c23eb438361f1110f07ee7cfd68bb7768798c2bb219266e8ad</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</si>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</sst>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0.0%"/>
    <numFmt numFmtId="167"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253.5</v>
      </c>
    </row>
    <row r="7">
      <c r="A7" s="5" t="s">
        <v>9</v>
      </c>
      <c r="B7" s="7">
        <v>48</v>
      </c>
    </row>
    <row r="8">
      <c r="A8" s="5" t="s">
        <v>10</v>
      </c>
      <c r="B8">
        <v>18</v>
      </c>
    </row>
    <row r="9">
      <c r="A9" s="5" t="s">
        <v>11</v>
      </c>
      <c r="B9" s="6">
        <v>1.25</v>
      </c>
    </row>
    <row r="10">
      <c r="A10" s="5" t="s">
        <v>12</v>
      </c>
      <c r="B10" s="6">
        <v>0.45</v>
      </c>
    </row>
    <row r="11">
      <c r="A11" s="5" t="s">
        <v>13</v>
      </c>
      <c r="B11" s="8">
        <v>0.3</v>
      </c>
    </row>
    <row r="12">
      <c r="A12" s="5" t="s">
        <v>14</v>
      </c>
      <c r="B12" s="8">
        <v>0.2</v>
      </c>
    </row>
    <row r="13">
      <c r="A13" s="4" t="s">
        <v>15</v>
      </c>
    </row>
    <row r="14">
      <c r="A14" s="5" t="s">
        <v>16</v>
      </c>
      <c r="B14" t="str">
        <f>(Model!$B$9*Model!$B$11)</f>
      </c>
    </row>
    <row r="15">
      <c r="A15" s="5" t="s">
        <v>17</v>
      </c>
      <c r="B15" t="str">
        <f>(Model!$B$14*(1-Model!$B$12))</f>
      </c>
    </row>
    <row r="16">
      <c r="A16" s="5" t="s">
        <v>18</v>
      </c>
      <c r="B16" t="str">
        <f>(Model!$B$15*Model!$B$8)</f>
      </c>
    </row>
    <row r="17">
      <c r="A17" s="5" t="s">
        <v>19</v>
      </c>
      <c r="B17" t="str">
        <f>(Model!$B$16+Model!$B$10)</f>
      </c>
    </row>
    <row r="18">
      <c r="A18" s="5" t="s">
        <v>20</v>
      </c>
      <c r="B18" t="str">
        <f>((Model!$B$17*1000)/Model!$B$7)</f>
      </c>
    </row>
    <row r="19">
      <c r="A19" s="5" t="s">
        <v>21</v>
      </c>
      <c r="B19" t="str">
        <f>((Model!$B$18/Model!$B$6)-1)</f>
      </c>
    </row>
    <row r="20">
      <c r="A20" s="4" t="s">
        <v>22</v>
      </c>
    </row>
    <row r="21">
      <c r="A21" s="5" t="s">
        <v>11</v>
      </c>
      <c r="B21" s="6" t="str">
        <f>Model!$B$9</f>
      </c>
    </row>
    <row r="22">
      <c r="A22" s="5" t="s">
        <v>23</v>
      </c>
      <c r="B22" s="6" t="str">
        <f>Model!$B$14</f>
      </c>
    </row>
    <row r="23">
      <c r="A23" s="5" t="s">
        <v>24</v>
      </c>
      <c r="B23" s="6" t="str">
        <f>Model!$B$15</f>
      </c>
    </row>
    <row r="24">
      <c r="A24" s="5" t="s">
        <v>25</v>
      </c>
      <c r="B24" s="9" t="str">
        <f>Model!$B$17</f>
      </c>
    </row>
    <row r="25">
      <c r="A25" s="5" t="s">
        <v>26</v>
      </c>
      <c r="B25" s="6" t="str">
        <f>Model!$B$18</f>
      </c>
    </row>
    <row r="26">
      <c r="A26" s="5" t="s">
        <v>8</v>
      </c>
      <c r="B26" s="6" t="str">
        <f>Model!$B$6</f>
      </c>
    </row>
    <row r="27">
      <c r="A27" s="5" t="s">
        <v>27</v>
      </c>
      <c r="B27" s="8" t="str">
        <f>Model!$B$19</f>
      </c>
    </row>
    <row r="29">
      <c r="A29" s="4" t="s">
        <v>28</v>
      </c>
    </row>
    <row r="30">
      <c r="A30" s="5" t="s">
        <v>29</v>
      </c>
      <c r="B30" t="s">
        <v>30</v>
      </c>
    </row>
    <row r="31">
      <c r="A31" s="5" t="s">
        <v>31</v>
      </c>
      <c r="B31" t="s">
        <v>32</v>
      </c>
    </row>
    <row r="32">
      <c r="A32" s="5" t="s">
        <v>33</v>
      </c>
      <c r="B32"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35</v>
      </c>
      <c r="B1" s="4" t="s">
        <v>36</v>
      </c>
      <c r="C1" s="4" t="s">
        <v>37</v>
      </c>
    </row>
    <row r="2">
      <c r="A2" t="s">
        <v>38</v>
      </c>
      <c r="B2" t="s">
        <v>39</v>
      </c>
      <c r="C2" t="s">
        <v>40</v>
      </c>
    </row>
    <row r="3">
      <c r="A3" t="s">
        <v>41</v>
      </c>
      <c r="B3" t="s">
        <v>42</v>
      </c>
      <c r="C3" t="s">
        <v>40</v>
      </c>
    </row>
    <row r="4">
      <c r="A4" t="s">
        <v>43</v>
      </c>
      <c r="B4" t="s">
        <v>44</v>
      </c>
      <c r="C4"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