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current_price">Model!$B$7</definedName>
    <definedName name="diluted_shares_b">Model!$B$8</definedName>
    <definedName name="fwd_adj_eps">Model!$B$9</definedName>
    <definedName name="net_debt_b">Model!$B$11</definedName>
    <definedName name="ttm_ebitda_b">Model!$B$13</definedName>
    <definedName name="computed_net_debt_b">Model!$B$16</definedName>
    <definedName name="cash_b">Model!$B$6</definedName>
    <definedName name="market_cap_b">Model!$B$18</definedName>
    <definedName name="implied_equity_value_b">Model!$B$20</definedName>
    <definedName name="enterprise_value_market_b">Model!$B$22</definedName>
    <definedName name="fcf_yield_on_price">Model!$B$23</definedName>
    <definedName name="enterprise_value_fair_b">Model!$B$24</definedName>
    <definedName name="ev_ebitda_market">Model!$B$26</definedName>
    <definedName name="ev_ebitda_fair">Model!$B$27</definedName>
    <definedName name="long_term_debt_b">Model!$B$10</definedName>
    <definedName name="ttm_fcf_b">Model!$B$14</definedName>
    <definedName name="upside">Model!$B$21</definedName>
    <definedName name="target_forward_pe">Model!$B$12</definedName>
    <definedName name="fcf_yield_at_fair">Model!$B$25</definedName>
    <definedName name="fair_value">Model!$B$17</definedName>
    <definedName name="market_forward_pe">Model!$B$19</definedName>
  </definedNames>
  <calcPr calcId="122211" fullCalcOnLoad="true"/>
</workbook>
</file>

<file path=xl/sharedStrings.xml><?xml version="1.0" encoding="utf-8"?>
<sst xmlns="http://schemas.openxmlformats.org/spreadsheetml/2006/main" count="55" uniqueCount="55">
  <si>
    <t>Abbott Laboratories FY2026 forward P/E valuation</t>
  </si>
  <si>
    <t xml:space="preserve">Forward P/E on FY2026 adjusted diluted EPS for Abbott Laboratories (NYSE: ABT), a diversified medtech spanning Medical Devices (Libre CGM, EP, structural heart), Diagnostics (core lab + Exact Sciences cancer diagnostics), Nutrition, and EPD. No prior Modeledge ABT finmodels or artifacts existed. Primary basis is company- guided / Street adjusted EPS × target forward P/E — the lens sell-side and consensus targets use after the Exact Sciences close. Full SOTP is deferred until cancer-diagnostics contribution and Exact Sciences integration costs stabilize; FCF yield and EV/EBITDA are shown as cash/multiple cross-checks only. Grounded in Q2 2026 earnings (raised FY adj EPS to $5.45–$5.60), Modeledge XBRL (TTM FCF/EBITDA), and live quote ~$104 on 2026-09-10.
</t>
  </si>
  <si>
    <t>As of 2026-09-10  ·  Currency: USD  ·  https://modeledge.ai/model/fm_f83314174f021cae7edbef025888e71b</t>
  </si>
  <si>
    <t>Inputs</t>
  </si>
  <si>
    <t>Cash and equivalents</t>
  </si>
  <si>
    <t>Current share price</t>
  </si>
  <si>
    <t>Diluted shares</t>
  </si>
  <si>
    <t>FY2026E adjusted diluted EPS</t>
  </si>
  <si>
    <t>Long-term debt</t>
  </si>
  <si>
    <t>Approximate net debt</t>
  </si>
  <si>
    <t>Target forward P/E on adj EPS</t>
  </si>
  <si>
    <t>TTM EBITDA</t>
  </si>
  <si>
    <t>TTM free cash flow</t>
  </si>
  <si>
    <t>Calculations</t>
  </si>
  <si>
    <t>computed_net_debt_b</t>
  </si>
  <si>
    <t>fair_value</t>
  </si>
  <si>
    <t>market_cap_b</t>
  </si>
  <si>
    <t>market_forward_pe</t>
  </si>
  <si>
    <t>implied_equity_value_b</t>
  </si>
  <si>
    <t>upside</t>
  </si>
  <si>
    <t>enterprise_value_market_b</t>
  </si>
  <si>
    <t>fcf_yield_on_price</t>
  </si>
  <si>
    <t>enterprise_value_fair_b</t>
  </si>
  <si>
    <t>fcf_yield_at_fair</t>
  </si>
  <si>
    <t>ev_ebitda_market</t>
  </si>
  <si>
    <t>ev_ebitda_fair</t>
  </si>
  <si>
    <t>Outputs</t>
  </si>
  <si>
    <t>Fair value per share</t>
  </si>
  <si>
    <t>Upside vs current price</t>
  </si>
  <si>
    <t>Implied equity value</t>
  </si>
  <si>
    <t>FY2026E adjusted EPS</t>
  </si>
  <si>
    <t>Market forward P/E</t>
  </si>
  <si>
    <t>TTM FCF yield at current price</t>
  </si>
  <si>
    <t>Market EV / TTM EBITDA</t>
  </si>
  <si>
    <t>Scenarios (reference)</t>
  </si>
  <si>
    <t>base</t>
  </si>
  <si>
    <t/>
  </si>
  <si>
    <t>bear</t>
  </si>
  <si>
    <t>fwd_adj_eps = 5.3, target_forward_pe = 17.5</t>
  </si>
  <si>
    <t>bull</t>
  </si>
  <si>
    <t>fwd_adj_eps = 5.7, target_forward_pe = 24</t>
  </si>
  <si>
    <t>Claim</t>
  </si>
  <si>
    <t>URL</t>
  </si>
  <si>
    <t>Accessed</t>
  </si>
  <si>
    <t>Q2 2026 sales $12.593B (+13% reported / +4.8% comparable); adj diluted EPS $1.31; FY2026 comparable sales guide 6.5–7.5%; FY2026 adj diluted EPS raised to $5.45–$5.60; Q3 adj EPS guide $1.38–$1.46; Medical Devices $5.853B (+8.4% comparable); CGM sales &gt;$2B (+9.5% comparable); Cancer Diagnostics $919M (+13% comparable); diluted WAS 1.743B.</t>
  </si>
  <si>
    <t>https://abbott.mediaroom.com/2026-07-16-Abbott-Reports-Second-Quarter-2026-Results-and-Raises-Full-Year-EPS-Guidance</t>
  </si>
  <si>
    <t>Abbott Q2 2026 earnings call (Jul 16, 2026): acceleration into H2, Libre Duo CE Mark / US pipeline, Amulet 360 FDA submission, Exact Sciences / Cologuard mid-teens growth framing.</t>
  </si>
  <si>
    <t>https://www.abbott.com/en-us/corpnewsroom/strategy-and-strength/abbotts-Q2-2026-earnings-call</t>
  </si>
  <si>
    <t>Form 10-Q for quarter ended June 30, 2026: cash end-of-period $5.104B; Exact Sciences acquired Mar 23, 2026 for ~$20.6B funded primarily with $20.0B long-term debt.</t>
  </si>
  <si>
    <t>https://www.sec.gov/Archives/edgar/data/1800/000162828026050134/abt-20260630.htm</t>
  </si>
  <si>
    <t>Sell-side Moderate Buy; average 12-month price target about $119.50 among ~27 brokerages; FY2026 consensus EPS ~$5.52.</t>
  </si>
  <si>
    <t>https://www.marketbeat.com/instant-alerts/consensus-abbott-laboratories-nyse-abt-receives-consensus-recommendation-of-moderate-buy-from-analysts-2026-09-06/</t>
  </si>
  <si>
    <t>Independent valuation framing: forward P/E ~19–21x on 2026 adj EPS; FCF yield roughly mid-3% to high-4%; fair-value estimates cluster near current price to low-$130s depending on method.</t>
  </si>
  <si>
    <t>https://vcpscanner.com/valuation/abt</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</si>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</sst>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5">
    <numFmt numFmtId="164" formatCode="0.000"/>
    <numFmt numFmtId="165" formatCode="&quot;$&quot;0.00"/>
    <numFmt numFmtId="166" formatCode="0.00"/>
    <numFmt numFmtId="167" formatCode="0.0"/>
    <numFmt numFmtId="168"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10">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xf numFmtId="168"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5.104</v>
      </c>
    </row>
    <row r="7">
      <c r="A7" s="4" t="s">
        <v>5</v>
      </c>
      <c r="B7" s="6">
        <v>104.21</v>
      </c>
    </row>
    <row r="8">
      <c r="A8" s="4" t="s">
        <v>6</v>
      </c>
      <c r="B8" s="5">
        <v>1.743</v>
      </c>
    </row>
    <row r="9">
      <c r="A9" s="4" t="s">
        <v>7</v>
      </c>
      <c r="B9" s="6">
        <v>5.52</v>
      </c>
    </row>
    <row r="10">
      <c r="A10" s="4" t="s">
        <v>8</v>
      </c>
      <c r="B10" s="7">
        <v>29.6</v>
      </c>
    </row>
    <row r="11">
      <c r="A11" s="4" t="s">
        <v>9</v>
      </c>
      <c r="B11" s="8">
        <v>24.5</v>
      </c>
    </row>
    <row r="12">
      <c r="A12" s="4" t="s">
        <v>10</v>
      </c>
      <c r="B12" s="8">
        <v>21.5</v>
      </c>
    </row>
    <row r="13">
      <c r="A13" s="4" t="s">
        <v>11</v>
      </c>
      <c r="B13" s="7">
        <v>10.79</v>
      </c>
    </row>
    <row r="14">
      <c r="A14" s="4" t="s">
        <v>12</v>
      </c>
      <c r="B14" s="7">
        <v>7.82</v>
      </c>
    </row>
    <row r="15">
      <c r="A15" s="3" t="s">
        <v>13</v>
      </c>
    </row>
    <row r="16">
      <c r="A16" s="4" t="s">
        <v>14</v>
      </c>
      <c r="B16" t="str">
        <f>(Model!$B$10-Model!$B$6)</f>
      </c>
    </row>
    <row r="17">
      <c r="A17" s="4" t="s">
        <v>15</v>
      </c>
      <c r="B17" t="str">
        <f>(Model!$B$9*Model!$B$12)</f>
      </c>
    </row>
    <row r="18">
      <c r="A18" s="4" t="s">
        <v>16</v>
      </c>
      <c r="B18" t="str">
        <f>(Model!$B$7*Model!$B$8)</f>
      </c>
    </row>
    <row r="19">
      <c r="A19" s="4" t="s">
        <v>17</v>
      </c>
      <c r="B19" t="str">
        <f>(Model!$B$7/Model!$B$9)</f>
      </c>
    </row>
    <row r="20">
      <c r="A20" s="4" t="s">
        <v>18</v>
      </c>
      <c r="B20" t="str">
        <f>(Model!$B$17*Model!$B$8)</f>
      </c>
    </row>
    <row r="21">
      <c r="A21" s="4" t="s">
        <v>19</v>
      </c>
      <c r="B21" t="str">
        <f>((Model!$B$17/Model!$B$7)-1)</f>
      </c>
    </row>
    <row r="22">
      <c r="A22" s="4" t="s">
        <v>20</v>
      </c>
      <c r="B22" t="str">
        <f>(Model!$B$18+Model!$B$11)</f>
      </c>
    </row>
    <row r="23">
      <c r="A23" s="4" t="s">
        <v>21</v>
      </c>
      <c r="B23" t="str">
        <f>(Model!$B$14/Model!$B$18)</f>
      </c>
    </row>
    <row r="24">
      <c r="A24" s="4" t="s">
        <v>22</v>
      </c>
      <c r="B24" t="str">
        <f>(Model!$B$20+Model!$B$11)</f>
      </c>
    </row>
    <row r="25">
      <c r="A25" s="4" t="s">
        <v>23</v>
      </c>
      <c r="B25" t="str">
        <f>(Model!$B$14/Model!$B$20)</f>
      </c>
    </row>
    <row r="26">
      <c r="A26" s="4" t="s">
        <v>24</v>
      </c>
      <c r="B26" t="str">
        <f>IF(IF(Model!$B$13&gt;0,1,0)&lt;&gt;0,(Model!$B$22/Model!$B$13),0)</f>
      </c>
    </row>
    <row r="27">
      <c r="A27" s="4" t="s">
        <v>25</v>
      </c>
      <c r="B27" t="str">
        <f>IF(IF(Model!$B$13&gt;0,1,0)&lt;&gt;0,(Model!$B$24/Model!$B$13),0)</f>
      </c>
    </row>
    <row r="28">
      <c r="A28" s="3" t="s">
        <v>26</v>
      </c>
    </row>
    <row r="29">
      <c r="A29" s="4" t="s">
        <v>27</v>
      </c>
      <c r="B29" s="6" t="str">
        <f>Model!$B$17</f>
      </c>
    </row>
    <row r="30">
      <c r="A30" s="4" t="s">
        <v>28</v>
      </c>
      <c r="B30" s="9" t="str">
        <f>Model!$B$21</f>
      </c>
    </row>
    <row r="31">
      <c r="A31" s="4" t="s">
        <v>29</v>
      </c>
      <c r="B31" s="8" t="str">
        <f>Model!$B$20</f>
      </c>
    </row>
    <row r="32">
      <c r="A32" s="4" t="s">
        <v>30</v>
      </c>
      <c r="B32" s="6" t="str">
        <f>Model!$B$9</f>
      </c>
    </row>
    <row r="33">
      <c r="A33" s="4" t="s">
        <v>12</v>
      </c>
      <c r="B33" s="7" t="str">
        <f>Model!$B$14</f>
      </c>
    </row>
    <row r="34">
      <c r="A34" s="4" t="s">
        <v>11</v>
      </c>
      <c r="B34" s="7" t="str">
        <f>Model!$B$13</f>
      </c>
    </row>
    <row r="35">
      <c r="A35" s="4" t="s">
        <v>31</v>
      </c>
      <c r="B35" s="8" t="str">
        <f>Model!$B$19</f>
      </c>
    </row>
    <row r="36">
      <c r="A36" s="4" t="s">
        <v>32</v>
      </c>
      <c r="B36" s="9" t="str">
        <f>Model!$B$23</f>
      </c>
    </row>
    <row r="37">
      <c r="A37" s="4" t="s">
        <v>33</v>
      </c>
      <c r="B37" s="8" t="str">
        <f>Model!$B$26</f>
      </c>
    </row>
    <row r="39">
      <c r="A39" s="3" t="s">
        <v>34</v>
      </c>
    </row>
    <row r="40">
      <c r="A40" s="4" t="s">
        <v>35</v>
      </c>
      <c r="B40" t="s">
        <v>36</v>
      </c>
    </row>
    <row r="41">
      <c r="A41" s="4" t="s">
        <v>37</v>
      </c>
      <c r="B41" t="s">
        <v>38</v>
      </c>
    </row>
    <row r="42">
      <c r="A42" s="4" t="s">
        <v>39</v>
      </c>
      <c r="B42" t="s">
        <v>40</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54</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41</v>
      </c>
      <c r="B1" s="3" t="s">
        <v>42</v>
      </c>
      <c r="C1" s="3" t="s">
        <v>43</v>
      </c>
    </row>
    <row r="2">
      <c r="A2" t="s">
        <v>44</v>
      </c>
      <c r="B2" t="s">
        <v>45</v>
      </c>
      <c r="C2" t="s">
        <v>36</v>
      </c>
    </row>
    <row r="3">
      <c r="A3" t="s">
        <v>46</v>
      </c>
      <c r="B3" t="s">
        <v>47</v>
      </c>
      <c r="C3" t="s">
        <v>36</v>
      </c>
    </row>
    <row r="4">
      <c r="A4" t="s">
        <v>48</v>
      </c>
      <c r="B4" t="s">
        <v>49</v>
      </c>
      <c r="C4" t="s">
        <v>36</v>
      </c>
    </row>
    <row r="5">
      <c r="A5" t="s">
        <v>50</v>
      </c>
      <c r="B5" t="s">
        <v>51</v>
      </c>
      <c r="C5" t="s">
        <v>36</v>
      </c>
    </row>
    <row r="6">
      <c r="A6" t="s">
        <v>52</v>
      </c>
      <c r="B6" t="s">
        <v>53</v>
      </c>
      <c r="C6" t="s">
        <v>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