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decay">Model!$B$7</definedName>
    <definedName name="price">Model!$B$12</definedName>
    <definedName name="total_debt">Model!$B$17</definedName>
    <definedName name="just_mult_raw">Model!$B$46</definedName>
    <definedName name="ev">Model!$B$48</definedName>
    <definedName name="terminal_mult_cap">Model!$B$16</definedName>
    <definedName name="market_cap">Model!$B$23</definedName>
    <definedName name="market_ev">Model!$B$31</definedName>
    <definedName name="equity_value">Model!$B$49</definedName>
    <definedName name="discount_rate">Model!$B$8</definedName>
    <definedName name="sbc_pct">Model!$B$14</definedName>
    <definedName name="term_mult">Model!$B$33</definedName>
    <definedName name="fcf_margin">Model!$B$10</definedName>
    <definedName name="gross_margin_actual">Model!$B$11</definedName>
    <definedName name="net_cash">Model!$B$24</definedName>
    <definedName name="owner_margin">Model!$B$25</definedName>
    <definedName name="term_mult_raw">Model!$B$26</definedName>
    <definedName name="cagr_7yr">Model!$B$45</definedName>
    <definedName name="just_mult">Model!$B$47</definedName>
    <definedName name="revenue">Model!$B$13</definedName>
    <definedName name="disc">Model!$B$21</definedName>
    <definedName name="value_per_share">Model!$B$50</definedName>
    <definedName name="owner_earnings">Model!$B$32</definedName>
    <definedName name="cash">Model!$B$6</definedName>
    <definedName name="shares">Model!$B$15</definedName>
    <definedName name="total_mult_cap">Model!$B$18</definedName>
    <definedName name="disc7">Model!$B$29</definedName>
    <definedName name="cash_per_share">Model!$B$30</definedName>
    <definedName name="upside_calc">Model!$B$51</definedName>
    <definedName name="entry_growth">Model!$B$9</definedName>
    <definedName name="market_oe_mult">Model!$B$36</definedName>
    <definedName name="rev_mult">Model!$B$44</definedName>
  </definedNames>
  <calcPr calcId="122211" fullCalcOnLoad="true"/>
</workbook>
</file>

<file path=xl/sharedStrings.xml><?xml version="1.0" encoding="utf-8"?>
<sst xmlns="http://schemas.openxmlformats.org/spreadsheetml/2006/main" count="78" uniqueCount="78">
  <si>
    <t>Zscaler - owner earnings plus net cash (assembled from nine-month FY2026 actuals)</t>
  </si>
  <si>
    <t>As of 2026-07-19  ·  Currency: USD  ·  https://modeledge.ai/model/fm_f9266ed7a30abb368f5f4177d335a485</t>
  </si>
  <si>
    <t>FY2026E</t>
  </si>
  <si>
    <t>Inputs</t>
  </si>
  <si>
    <t>Cash plus short-term investments</t>
  </si>
  <si>
    <t>Annual relative growth decay</t>
  </si>
  <si>
    <t>Discount rate</t>
  </si>
  <si>
    <t>Entry growth (organic, below 25.6% headline incl. Red Canary)</t>
  </si>
  <si>
    <t>FCF margin (OCF less capex less capitalized software)</t>
  </si>
  <si>
    <t>GAAP gross margin (9M FY2026)</t>
  </si>
  <si>
    <t>Market price</t>
  </si>
  <si>
    <t>Revenue annualized from 9M FY2026 actuals</t>
  </si>
  <si>
    <t>SBC as pct of revenue</t>
  </si>
  <si>
    <t>Shares outstanding</t>
  </si>
  <si>
    <t>Terminal multiple cap</t>
  </si>
  <si>
    <t>Convertible senior notes</t>
  </si>
  <si>
    <t>Total multiple cap</t>
  </si>
  <si>
    <t>Calculations</t>
  </si>
  <si>
    <t>d1</t>
  </si>
  <si>
    <t>disc</t>
  </si>
  <si>
    <t>g0</t>
  </si>
  <si>
    <t>market_cap</t>
  </si>
  <si>
    <t>net_cash</t>
  </si>
  <si>
    <t>owner_margin</t>
  </si>
  <si>
    <t>term_mult_raw</t>
  </si>
  <si>
    <t>d2</t>
  </si>
  <si>
    <t>g1</t>
  </si>
  <si>
    <t>disc7</t>
  </si>
  <si>
    <t>cash_per_share</t>
  </si>
  <si>
    <t>market_ev</t>
  </si>
  <si>
    <t>owner_earnings</t>
  </si>
  <si>
    <t>term_mult</t>
  </si>
  <si>
    <t>d3</t>
  </si>
  <si>
    <t>g2</t>
  </si>
  <si>
    <t>market_oe_mult</t>
  </si>
  <si>
    <t>d4</t>
  </si>
  <si>
    <t>g3</t>
  </si>
  <si>
    <t>d5</t>
  </si>
  <si>
    <t>g4</t>
  </si>
  <si>
    <t>d6</t>
  </si>
  <si>
    <t>g5</t>
  </si>
  <si>
    <t>g6</t>
  </si>
  <si>
    <t>rev_mult</t>
  </si>
  <si>
    <t>cagr_7yr</t>
  </si>
  <si>
    <t>just_mult_raw</t>
  </si>
  <si>
    <t>just_mult</t>
  </si>
  <si>
    <t>ev</t>
  </si>
  <si>
    <t>equity_value</t>
  </si>
  <si>
    <t>value_per_share</t>
  </si>
  <si>
    <t>upside_calc</t>
  </si>
  <si>
    <t>Outputs</t>
  </si>
  <si>
    <t>Fair value per share</t>
  </si>
  <si>
    <t>Upside to market</t>
  </si>
  <si>
    <t>Net cash per share</t>
  </si>
  <si>
    <t>Justified multiple of owner earnings</t>
  </si>
  <si>
    <t>Owner earnings bridge ($M)</t>
  </si>
  <si>
    <t>Revenue (annualized)</t>
  </si>
  <si>
    <t>FCF margin</t>
  </si>
  <si>
    <t>less SBC pct</t>
  </si>
  <si>
    <t>= Owner margin</t>
  </si>
  <si>
    <t>= Owner earnings</t>
  </si>
  <si>
    <t>Justified multiple</t>
  </si>
  <si>
    <t>= Enterprise value</t>
  </si>
  <si>
    <t>plus net cash</t>
  </si>
  <si>
    <t>= Equity value</t>
  </si>
  <si>
    <t>Market pays (x owner earnings)</t>
  </si>
  <si>
    <t>Scenarios (reference)</t>
  </si>
  <si>
    <t>base</t>
  </si>
  <si>
    <t/>
  </si>
  <si>
    <t>bear</t>
  </si>
  <si>
    <t>entry_growth = 0.13, fcf_margin = 0.25, sbc_pct = 0.28</t>
  </si>
  <si>
    <t>bull</t>
  </si>
  <si>
    <t>entry_growth = 0.25, fcf_margin = 0.33, sbc_pct = 0.2</t>
  </si>
  <si>
    <t>Claim</t>
  </si>
  <si>
    <t>URL</t>
  </si>
  <si>
    <t>Accessed</t>
  </si>
  <si>
    <t>https://www.sec.gov/cgi-bin/browse-edgar?action=getcompany&amp;CIK=0001713683&amp;type=10-Q&amp;dateb=&amp;owner=include&amp;count=10</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</si>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</sst>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0.0%"/>
    <numFmt numFmtId="165" formatCode="&quot;$&quot;0.00"/>
    <numFmt numFmtId="166" formatCode="0.0"/>
    <numFmt numFmtId="167" formatCode="#,##0"/>
  </numFmts>
  <fonts count="6">
    <font>
      <name val="Calibri"/>
      <family val="2"/>
      <color theme="1"/>
      <sz val="11"/>
    </font>
    <font>
      <family val="2"/>
      <b val="1"/>
      <color/>
      <sz val="14"/>
    </font>
    <font>
      <family val="2"/>
      <color rgb="FF808080"/>
      <sz val="10"/>
    </font>
    <font>
      <family val="2"/>
      <b val="1"/>
      <color/>
      <sz val="10"/>
    </font>
    <font>
      <family val="2"/>
      <b val="1"/>
      <color/>
    </font>
    <font>
      <family val="2"/>
      <color/>
      <sz val="11"/>
    </font>
  </fonts>
  <fills count="3">
    <fill>
      <patternFill patternType="none"/>
    </fill>
    <fill>
      <patternFill patternType="gray125"/>
    </fill>
    <fill>
      <patternFill patternType="solid">
        <fgColor rgb="FFEFEFEF"/>
      </patternFill>
    </fill>
  </fills>
  <borders count="2">
    <border>
      <left/>
      <right/>
      <top/>
      <bottom/>
      <diagonal/>
    </border>
    <border>
      <bottom style="thin">
        <color rgb="FFAAAAAA"/>
      </bottom>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0" borderId="1" xfId="0" applyFont="true" applyBorder="true" applyAlignment="true">
      <alignment horizontal="right"/>
    </xf>
    <xf numFmtId="0" fontId="4" fillId="2" borderId="0" xfId="0" applyFont="true" applyFill="true" applyAlignment="false">
      <alignment/>
    </xf>
    <xf numFmtId="0" fontId="5"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 customWidth="true" max="2" min="2" width="13"/>
  </cols>
  <sheetData>
    <row r="1">
      <c r="A1" s="1" t="s">
        <v>0</v>
      </c>
    </row>
    <row r="2">
      <c r="A2" s="2" t="s">
        <v>1</v>
      </c>
    </row>
    <row r="4">
      <c r="B4" s="3" t="s">
        <v>2</v>
      </c>
    </row>
    <row r="5">
      <c r="A5" s="4" t="s">
        <v>3</v>
      </c>
    </row>
    <row r="6">
      <c r="A6" s="5" t="s">
        <v>4</v>
      </c>
      <c r="B6">
        <v>3539.107</v>
      </c>
    </row>
    <row r="7">
      <c r="A7" s="5" t="s">
        <v>5</v>
      </c>
      <c r="B7" s="6">
        <v>0.15</v>
      </c>
    </row>
    <row r="8">
      <c r="A8" s="5" t="s">
        <v>6</v>
      </c>
      <c r="B8" s="6">
        <v>0.1</v>
      </c>
    </row>
    <row r="9">
      <c r="A9" s="5" t="s">
        <v>7</v>
      </c>
      <c r="B9" s="6">
        <v>0.2</v>
      </c>
    </row>
    <row r="10">
      <c r="A10" s="5" t="s">
        <v>8</v>
      </c>
      <c r="B10" s="6">
        <v>0.2927</v>
      </c>
    </row>
    <row r="11">
      <c r="A11" s="5" t="s">
        <v>9</v>
      </c>
      <c r="B11" s="6">
        <v>0.7683</v>
      </c>
    </row>
    <row r="12">
      <c r="A12" s="5" t="s">
        <v>10</v>
      </c>
      <c r="B12" s="7">
        <v>149.94</v>
      </c>
    </row>
    <row r="13">
      <c r="A13" s="5" t="s">
        <v>11</v>
      </c>
      <c r="B13">
        <v>3272.45</v>
      </c>
    </row>
    <row r="14">
      <c r="A14" s="5" t="s">
        <v>12</v>
      </c>
      <c r="B14" s="6">
        <v>0.2487</v>
      </c>
    </row>
    <row r="15">
      <c r="A15" s="5" t="s">
        <v>13</v>
      </c>
      <c r="B15">
        <v>161.71</v>
      </c>
    </row>
    <row r="16">
      <c r="A16" s="5" t="s">
        <v>14</v>
      </c>
      <c r="B16">
        <v>18</v>
      </c>
    </row>
    <row r="17">
      <c r="A17" s="5" t="s">
        <v>15</v>
      </c>
      <c r="B17">
        <v>1699.636</v>
      </c>
    </row>
    <row r="18">
      <c r="A18" s="5" t="s">
        <v>16</v>
      </c>
      <c r="B18">
        <v>45</v>
      </c>
    </row>
    <row r="19">
      <c r="A19" s="4" t="s">
        <v>17</v>
      </c>
    </row>
    <row r="20">
      <c r="A20" s="5" t="s">
        <v>18</v>
      </c>
      <c r="B20" t="str">
        <f>(1-Model!$B$7)</f>
      </c>
    </row>
    <row r="21">
      <c r="A21" s="5" t="s">
        <v>19</v>
      </c>
      <c r="B21" t="str">
        <f>(1+Model!$B$8)</f>
      </c>
    </row>
    <row r="22">
      <c r="A22" s="5" t="s">
        <v>20</v>
      </c>
      <c r="B22" t="str">
        <f>Model!$B$9</f>
      </c>
    </row>
    <row r="23">
      <c r="A23" s="5" t="s">
        <v>21</v>
      </c>
      <c r="B23" t="str">
        <f>(Model!$B$12*Model!$B$15)</f>
      </c>
    </row>
    <row r="24">
      <c r="A24" s="5" t="s">
        <v>22</v>
      </c>
      <c r="B24" t="str">
        <f>(Model!$B$6-Model!$B$17)</f>
      </c>
    </row>
    <row r="25">
      <c r="A25" s="5" t="s">
        <v>23</v>
      </c>
      <c r="B25" t="str">
        <f>(Model!$B$10-Model!$B$14)</f>
      </c>
    </row>
    <row r="26">
      <c r="A26" s="5" t="s">
        <v>24</v>
      </c>
      <c r="B26" t="str">
        <f>(13.5+((Model!$B$9-0.10)*15))</f>
      </c>
    </row>
    <row r="27">
      <c r="A27" s="5" t="s">
        <v>25</v>
      </c>
      <c r="B27" t="str">
        <f>(Model!$B$20*Model!$B$20)</f>
      </c>
    </row>
    <row r="28">
      <c r="A28" s="5" t="s">
        <v>26</v>
      </c>
      <c r="B28" t="str">
        <f>(Model!$B$9*Model!$B$20)</f>
      </c>
    </row>
    <row r="29">
      <c r="A29" s="5" t="s">
        <v>27</v>
      </c>
      <c r="B29" t="str">
        <f>((((((Model!$B$21*Model!$B$21)*Model!$B$21)*Model!$B$21)*Model!$B$21)*Model!$B$21)*Model!$B$21)</f>
      </c>
    </row>
    <row r="30">
      <c r="A30" s="5" t="s">
        <v>28</v>
      </c>
      <c r="B30" t="str">
        <f>(Model!$B$24/Model!$B$15)</f>
      </c>
    </row>
    <row r="31">
      <c r="A31" s="5" t="s">
        <v>29</v>
      </c>
      <c r="B31" t="str">
        <f>(Model!$B$23-Model!$B$24)</f>
      </c>
    </row>
    <row r="32">
      <c r="A32" s="5" t="s">
        <v>30</v>
      </c>
      <c r="B32" t="str">
        <f>(Model!$B$13*Model!$B$25)</f>
      </c>
    </row>
    <row r="33">
      <c r="A33" s="5" t="s">
        <v>31</v>
      </c>
      <c r="B33" t="str">
        <f>MIN(Model!$B$26,Model!$B$16)</f>
      </c>
    </row>
    <row r="34">
      <c r="A34" s="5" t="s">
        <v>32</v>
      </c>
      <c r="B34" t="str">
        <f>(Model!$B$27*Model!$B$20)</f>
      </c>
    </row>
    <row r="35">
      <c r="A35" s="5" t="s">
        <v>33</v>
      </c>
      <c r="B35" t="str">
        <f>(Model!$B$9*Model!$B$27)</f>
      </c>
    </row>
    <row r="36">
      <c r="A36" s="5" t="s">
        <v>34</v>
      </c>
      <c r="B36" t="str">
        <f>(Model!$B$31/Model!$B$32)</f>
      </c>
    </row>
    <row r="37">
      <c r="A37" s="5" t="s">
        <v>35</v>
      </c>
      <c r="B37" t="str">
        <f>(Model!$B$34*Model!$B$20)</f>
      </c>
    </row>
    <row r="38">
      <c r="A38" s="5" t="s">
        <v>36</v>
      </c>
      <c r="B38" t="str">
        <f>(Model!$B$9*Model!$B$34)</f>
      </c>
    </row>
    <row r="39">
      <c r="A39" s="5" t="s">
        <v>37</v>
      </c>
      <c r="B39" t="str">
        <f>(Model!$B$37*Model!$B$20)</f>
      </c>
    </row>
    <row r="40">
      <c r="A40" s="5" t="s">
        <v>38</v>
      </c>
      <c r="B40" t="str">
        <f>(Model!$B$9*Model!$B$37)</f>
      </c>
    </row>
    <row r="41">
      <c r="A41" s="5" t="s">
        <v>39</v>
      </c>
      <c r="B41" t="str">
        <f>(Model!$B$39*Model!$B$20)</f>
      </c>
    </row>
    <row r="42">
      <c r="A42" s="5" t="s">
        <v>40</v>
      </c>
      <c r="B42" t="str">
        <f>(Model!$B$9*Model!$B$39)</f>
      </c>
    </row>
    <row r="43">
      <c r="A43" s="5" t="s">
        <v>41</v>
      </c>
      <c r="B43" t="str">
        <f>(Model!$B$9*Model!$B$41)</f>
      </c>
    </row>
    <row r="44">
      <c r="A44" s="5" t="s">
        <v>42</v>
      </c>
      <c r="B44" t="str">
        <f>(((((((1+Model!$B$22)*(1+Model!$B$28))*(1+Model!$B$35))*(1+Model!$B$38))*(1+Model!$B$40))*(1+Model!$B$42))*(1+Model!$B$43))</f>
      </c>
    </row>
    <row r="45">
      <c r="A45" s="5" t="s">
        <v>43</v>
      </c>
      <c r="B45" t="str">
        <f>(POWER(Model!$B$44,(1.0/7.0))-1)</f>
      </c>
    </row>
    <row r="46">
      <c r="A46" s="5" t="s">
        <v>44</v>
      </c>
      <c r="B46" t="str">
        <f>((Model!$B$44*Model!$B$33)/Model!$B$29)</f>
      </c>
    </row>
    <row r="47">
      <c r="A47" s="5" t="s">
        <v>45</v>
      </c>
      <c r="B47" t="str">
        <f>MIN(Model!$B$46,Model!$B$18)</f>
      </c>
    </row>
    <row r="48">
      <c r="A48" s="5" t="s">
        <v>46</v>
      </c>
      <c r="B48" t="str">
        <f>(Model!$B$47*Model!$B$32)</f>
      </c>
    </row>
    <row r="49">
      <c r="A49" s="5" t="s">
        <v>47</v>
      </c>
      <c r="B49" t="str">
        <f>(Model!$B$48+Model!$B$24)</f>
      </c>
    </row>
    <row r="50">
      <c r="A50" s="5" t="s">
        <v>48</v>
      </c>
      <c r="B50" t="str">
        <f>(Model!$B$49/Model!$B$15)</f>
      </c>
    </row>
    <row r="51">
      <c r="A51" s="5" t="s">
        <v>49</v>
      </c>
      <c r="B51" t="str">
        <f>((Model!$B$50/Model!$B$12)-1)</f>
      </c>
    </row>
    <row r="52">
      <c r="A52" s="4" t="s">
        <v>50</v>
      </c>
    </row>
    <row r="53">
      <c r="A53" s="5" t="s">
        <v>51</v>
      </c>
      <c r="B53" s="7" t="str">
        <f>Model!$B$50</f>
      </c>
    </row>
    <row r="54">
      <c r="A54" s="5" t="s">
        <v>52</v>
      </c>
      <c r="B54" s="6" t="str">
        <f>Model!$B$51</f>
      </c>
    </row>
    <row r="55">
      <c r="A55" s="5" t="s">
        <v>53</v>
      </c>
      <c r="B55" s="7" t="str">
        <f>Model!$B$30</f>
      </c>
    </row>
    <row r="56">
      <c r="A56" s="5" t="s">
        <v>54</v>
      </c>
      <c r="B56" s="8" t="str">
        <f>Model!$B$47</f>
      </c>
    </row>
    <row r="58">
      <c r="A58" s="4" t="s">
        <v>55</v>
      </c>
    </row>
    <row r="59">
      <c r="B59" s="3" t="s">
        <v>2</v>
      </c>
    </row>
    <row r="60">
      <c r="A60" s="5" t="s">
        <v>56</v>
      </c>
      <c r="B60" s="9" t="str">
        <f>Model!$B$13</f>
      </c>
    </row>
    <row r="61">
      <c r="A61" s="5" t="s">
        <v>57</v>
      </c>
      <c r="B61" s="6" t="str">
        <f>Model!$B$10</f>
      </c>
    </row>
    <row r="62">
      <c r="A62" s="5" t="s">
        <v>58</v>
      </c>
      <c r="B62" s="6" t="str">
        <f>Model!$B$14</f>
      </c>
    </row>
    <row r="63">
      <c r="A63" s="5" t="s">
        <v>59</v>
      </c>
      <c r="B63" s="6" t="str">
        <f>Model!$B$25</f>
      </c>
    </row>
    <row r="64">
      <c r="A64" s="5" t="s">
        <v>60</v>
      </c>
      <c r="B64" s="9" t="str">
        <f>Model!$B$32</f>
      </c>
    </row>
    <row r="65">
      <c r="A65" s="5" t="s">
        <v>61</v>
      </c>
      <c r="B65" s="8" t="str">
        <f>Model!$B$47</f>
      </c>
    </row>
    <row r="66">
      <c r="A66" s="5" t="s">
        <v>62</v>
      </c>
      <c r="B66" s="9" t="str">
        <f>Model!$B$48</f>
      </c>
    </row>
    <row r="67">
      <c r="A67" s="5" t="s">
        <v>63</v>
      </c>
      <c r="B67" s="9" t="str">
        <f>Model!$B$24</f>
      </c>
    </row>
    <row r="68">
      <c r="A68" s="5" t="s">
        <v>64</v>
      </c>
      <c r="B68" s="9" t="str">
        <f>Model!$B$49</f>
      </c>
    </row>
    <row r="69">
      <c r="A69" s="5" t="s">
        <v>65</v>
      </c>
      <c r="B69" s="8" t="str">
        <f>Model!$B$36</f>
      </c>
    </row>
    <row r="71">
      <c r="A71" s="4" t="s">
        <v>66</v>
      </c>
    </row>
    <row r="72">
      <c r="A72" s="5" t="s">
        <v>67</v>
      </c>
      <c r="B72" t="s">
        <v>68</v>
      </c>
    </row>
    <row r="73">
      <c r="A73" s="5" t="s">
        <v>69</v>
      </c>
      <c r="B73" t="s">
        <v>70</v>
      </c>
    </row>
    <row r="74">
      <c r="A74" s="5" t="s">
        <v>71</v>
      </c>
      <c r="B74" t="s">
        <v>72</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77</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4" t="s">
        <v>73</v>
      </c>
      <c r="B1" s="4" t="s">
        <v>74</v>
      </c>
      <c r="C1" s="4" t="s">
        <v>75</v>
      </c>
    </row>
    <row r="2">
      <c r="A2" t="s">
        <v>68</v>
      </c>
      <c r="B2" t="s">
        <v>76</v>
      </c>
      <c r="C2" t="s">
        <v>68</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