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air_value_per_share">Model!$B$28</definedName>
    <definedName name="upside_downside">Model!$B$29</definedName>
    <definedName name="current_price">Model!$B$6</definedName>
    <definedName name="discount_rate">Model!$B$8</definedName>
    <definedName name="redwing_value_per_oz">Model!$B$14</definedName>
    <definedName name="mazowe_mi_oz">Model!$B$17</definedName>
    <definedName name="mazowe_option_value">Model!$B$21</definedName>
    <definedName name="normalized_fcf">Model!$B$22</definedName>
    <definedName name="basic_shares">Model!$B$5</definedName>
    <definedName name="fcf_conversion">Model!$B$9</definedName>
    <definedName name="liquidity_haircut">Model!$B$10</definedName>
    <definedName name="remaining_reserve_years">Model!$B$15</definedName>
    <definedName name="how_nav">Model!$B$24</definedName>
    <definedName name="implied_equity_value">Model!$B$26</definedName>
    <definedName name="diluted_shares">Model!$B$7</definedName>
    <definedName name="mazowe_value_per_oz">Model!$B$11</definedName>
    <definedName name="net_debt">Model!$B$12</definedName>
    <definedName name="normalized_ebitda">Model!$B$13</definedName>
    <definedName name="current_market_cap">Model!$B$20</definedName>
    <definedName name="gross_asset_value">Model!$B$25</definedName>
    <definedName name="basic_fair_value_per_share">Model!$B$27</definedName>
    <definedName name="redwing_mi_oz">Model!$B$18</definedName>
    <definedName name="redwing_option_value">Model!$B$23</definedName>
  </definedNames>
  <calcPr calcId="122211" fullCalcOnLoad="true"/>
</workbook>
</file>

<file path=xl/sharedStrings.xml><?xml version="1.0" encoding="utf-8"?>
<sst xmlns="http://schemas.openxmlformats.org/spreadsheetml/2006/main" count="90" uniqueCount="90">
  <si>
    <t>Namib Minerals risk-adjusted NAV valuation</t>
  </si>
  <si>
    <t>As of 2026-10-07  ·  Currency: USD  ·  https://modeledge.ai/model/fm_fd8d97c1b4949b61f7ac6fb6040f48b8</t>
  </si>
  <si>
    <t>Inputs</t>
  </si>
  <si>
    <t>Basic shares outstanding</t>
  </si>
  <si>
    <t>Current share price</t>
  </si>
  <si>
    <t>Risk-adjusted diluted shares</t>
  </si>
  <si>
    <t>How Mine discount rate</t>
  </si>
  <si>
    <t>EBITDA to free cash flow conversion</t>
  </si>
  <si>
    <t>Liquidity and execution haircut</t>
  </si>
  <si>
    <t>Mazowe M&amp;I resource option value</t>
  </si>
  <si>
    <t>Estimated pro forma net debt</t>
  </si>
  <si>
    <t>Normalized annual How Mine EBITDA</t>
  </si>
  <si>
    <t>Redwing M&amp;I resource option value</t>
  </si>
  <si>
    <t>Reserve-backed cash flow years remaining</t>
  </si>
  <si>
    <t>Constants</t>
  </si>
  <si>
    <t>mazowe_mi_oz</t>
  </si>
  <si>
    <t>redwing_mi_oz</t>
  </si>
  <si>
    <t>Calculations</t>
  </si>
  <si>
    <t>current_market_cap</t>
  </si>
  <si>
    <t>mazowe_option_value</t>
  </si>
  <si>
    <t>normalized_fcf</t>
  </si>
  <si>
    <t>redwing_option_value</t>
  </si>
  <si>
    <t>how_nav</t>
  </si>
  <si>
    <t>gross_asset_value</t>
  </si>
  <si>
    <t>implied_equity_value</t>
  </si>
  <si>
    <t>basic_fair_value_per_share</t>
  </si>
  <si>
    <t>fair_value_per_share</t>
  </si>
  <si>
    <t>upside_downside</t>
  </si>
  <si>
    <t>Outputs</t>
  </si>
  <si>
    <t>Risk-adjusted fair value per share</t>
  </si>
  <si>
    <t>Upside / downside</t>
  </si>
  <si>
    <t>Fair value per basic share</t>
  </si>
  <si>
    <t>Implied equity value</t>
  </si>
  <si>
    <t>How Mine reserve-life NAV</t>
  </si>
  <si>
    <t>Normalized annual free cash flow</t>
  </si>
  <si>
    <t>Redwing and Mazowe option value</t>
  </si>
  <si>
    <t>Current basic market capitalization</t>
  </si>
  <si>
    <t>Scenarios (reference)</t>
  </si>
  <si>
    <t>base</t>
  </si>
  <si>
    <t>diluted_shares = 61.1, discount_rate = 0.18, fcf_conversion = 0.55, liquidity_haircut = 10, mazowe_value_per_oz = 10, net_debt = 10, normalized_ebitda = 56, redwing_value_per_oz = 20, remaining_reserve_years = 3.33</t>
  </si>
  <si>
    <t>bear</t>
  </si>
  <si>
    <t>diluted_shares = 56.1, discount_rate = 0.25, fcf_conversion = 0.4, liquidity_haircut = 15, mazowe_value_per_oz = 0, net_debt = 15, normalized_ebitda = 45, redwing_value_per_oz = 5, remaining_reserve_years = 3</t>
  </si>
  <si>
    <t>bull</t>
  </si>
  <si>
    <t>diluted_shares = 66.1, discount_rate = 0.14, fcf_conversion = 0.65, liquidity_haircut = 0, mazowe_value_per_oz = 25, net_debt = 8, normalized_ebitda = 62, redwing_value_per_oz = 50, remaining_reserve_years = 4</t>
  </si>
  <si>
    <t>Claim</t>
  </si>
  <si>
    <t>URL</t>
  </si>
  <si>
    <t>Accessed</t>
  </si>
  <si>
    <t>October 7 Model Edge reference NAMM quote $1.1, refreshed 2026-10-07T15:03:01.071939-06:00. Market-relative outputs use this price; valuation changes are separately explained.</t>
  </si>
  <si>
    <t/>
  </si>
  <si>
    <t>2026-10-07</t>
  </si>
  <si>
    <t>October 7 price -8.33% to$1.10. No verified new company-specific operating catalyst after filings/releases and web investigation. Previously reviewed interim accounts and financing show liquidity risk; no new reserve/life extension or complete cash bridge. Preserve finite-life How valuation,56MnormalizedEBITDA,61.1Mriskadjustedshares,10Mnetdebt and10Mliquidityhaircut; $1.295799 unchanged. Daily gold weakness is context only.</t>
  </si>
  <si>
    <t>https://modeledge.ai/company/NAMM</t>
  </si>
  <si>
    <t>October 2 Model Edge reference NAMM quote $1.26, refreshed 2026-10-02T17:10:07.178995-06:00. Price alone is not evidence to change operating forecasts; BRUN separately refreshes the existing peer-relative valuation.</t>
  </si>
  <si>
    <t>2026-10-02</t>
  </si>
  <si>
    <t>June 30 interim financials and MD&amp;A read in full. H1 revenue $50.836M, group adjusted EBITDA $19M, operating cash flow $9.290M and investing outflow $10.742M; group AISC $3,078/oz versus How Mine $2,534/oz. Cash $1.754M, borrowings $7.425M excluding $0.506M leases, and a $42.870M working-capital deficit. Update reported basic-share diagnostic 54.48M to 55.684433M (June 30); retain risk-adjusted 61.1M denominator to avoid duplicating note/milestone dilution already budgeted. The $5M Ecobank loan was fully drawn in July; the September $6.5M BancABC facility partly funds drilling/DFS, not all restart capital. Keep $10M estimated pro forma net debt pending subsequent cash/uses. How mill commissioning tests are underway, not completed. Group H1 EBITDA is not the model's normalized How Mine annual EBITDA; keep $56M/55% conversion, finite 3.33-year reserve life and $10M liquidity haircut pending a comparable forecast bridge. Rehabilitation beginning 2034 is not proof of extended mineral reserves.</t>
  </si>
  <si>
    <t>https://www.sec.gov/Archives/edgar/data/2026514/000121390026105339/ea030711601ex99-1.htm</t>
  </si>
  <si>
    <t>Additional supporting source for the October 2 NAMM review; see the first dated evidence note.</t>
  </si>
  <si>
    <t>https://www.sec.gov/Archives/edgar/data/2026514/000121390026105339/ea030711601ex99-2.htm</t>
  </si>
  <si>
    <t>https://modeledge.ai/company/NAMM/filing/6-K/0001213900-26-105339</t>
  </si>
  <si>
    <t>https://modeledge.ai/company/NAMM/filing/6-K/0001213900-26-101623</t>
  </si>
  <si>
    <t>September 29 Modeledge reference NAMM stock price $1.005, retrieved 2026-09-29T15:15:01.833492-06:00; a post-session reference snapshot, not an asserted official close. No operating or intrinsic valuation inputs changed in this review.</t>
  </si>
  <si>
    <t>2026-09-29</t>
  </si>
  <si>
    <t>September 29: investigated the 6.07% decline; no verified new adverse operating catalyst. September 21 Redwing dewatering is already-reviewed news, not a restart, reserve upgrade or completed construction financing. The Model Edge filing index is stale versus the September 21 SEC 6-K. Preserve normalized $56M How Mine EBITDA, finite reserve life and discounted development options; carry interim-financial, debt-draw and financing questions.</t>
  </si>
  <si>
    <t>https://www.sec.gov/Archives/edgar/data/2026514/000121390026101623/ea0306052-6k_namib.htm</t>
  </si>
  <si>
    <t>September 28 Modeledge reference NAMM stock price $1.07, retrieved 2026-09-28T16:46:37.221746-06:00; a post-session reference snapshot, not an asserted official close. Operating assumptions are unchanged except separately documented updates.</t>
  </si>
  <si>
    <t>2026-09-28</t>
  </si>
  <si>
    <t>September 28: investigated the 6.55% decline. Gold weakness is a credible market backdrop, not proof of a new operating setback. September 21 Redwing dewatering was already reviewed and is not production or a reserve upgrade. Preserve normalized How-mine $56M EBITDA and existing NAV/EV framework; do not replace normalized metals assumptions with daily marks.</t>
  </si>
  <si>
    <t>https://tradingeconomics.com/commodity/gold</t>
  </si>
  <si>
    <t>September 24: shares fell 6.40%; no new verified adverse operating catalyst. September 21 Redwing dewatering completion was already reviewed September 23 and is not today's new information. It does not establish bankable reserves, a funded restart or full mine value. Keep the normalized How Mine valuation and discounted options; no price-driven change to gold, resource life or optionality assumptions.</t>
  </si>
  <si>
    <t>2026-09-24</t>
  </si>
  <si>
    <t>September 24 reference NAMM price $1.17; quote refresh timestamp 2026-09-24T15:15:28.150824-06:00. This changes market-relative outputs; price alone does not change operating assumptions.</t>
  </si>
  <si>
    <t>September 23 price fell 11.35%; no verified issuer-specific adverse catalyst found. September 21 issuer release says Redwing dewatering is complete ahead of schedule and a funded DFS is targeted for early Q1 2027. This does not establish restart production, reserves, construction funding or bankable project value; retain existing risked NAV and How Mine assumptions. The SEC/press index missed this 6-K, recovered through issuer release. Historical review and restart financing/resource work remain open.</t>
  </si>
  <si>
    <t>https://www.namibminerals.com/investors/news-events/press-releases/detail/103/namib-minerals-completes-dewatering-at-redwing-mine-delivering-the-first-milestone-of-its-five-step-restart-pathway-ahead-of-schedule</t>
  </si>
  <si>
    <t>2026-09-23</t>
  </si>
  <si>
    <t>September 23 reference NAMM price $1.25; quote timestamp 2026-09-23T15:21:17.692971-06:00. Market price alone does not change operating value.</t>
  </si>
  <si>
    <t>Market move alone does not justify changing reserve NAV, gold assumptions or conditional project optionality. Expanded the price slider to contain $1.25; DRC financing, dilution and commodity checks remain open.</t>
  </si>
  <si>
    <t>2026-09-14</t>
  </si>
  <si>
    <t>September 14 Modeledge reference NAMM share price $1.25 retrieved after the regular U.S. close. Quote updates affect market-relative outputs; forecast changes, if any, are separately identified.</t>
  </si>
  <si>
    <t>2025 revenue was $82.6M, adjusted EBITDA was $29.0M, operating cash flow was $13.8M, and 2026 guidance calls for 28,000-31,500 ounces, $2,400-$2,700/oz AISC, and $50M-$62M adjusted EBITDA at a $4,500/oz gold price.</t>
  </si>
  <si>
    <t>https://www.namibminerals.com/investors/news-events/press-releases/detail/98/namib-minerals-provides-business-update-and-reports-full-year-2025-results</t>
  </si>
  <si>
    <t>How Mine had 103koz of Proven and Probable reserves at December 31, 2025 and a reserve-only mine life extending to 2029; Redwing had 1.188Moz M&amp;I resources and Mazowe had 291koz M&amp;I resources.</t>
  </si>
  <si>
    <t>https://www.sec.gov/Archives/edgar/data/2026514/000121390026038838/ea0280623-20f_namib.htm</t>
  </si>
  <si>
    <t>The preliminary combined restart capital for Redwing and Mazowe is $300M-$400M and is expected to require external financing.</t>
  </si>
  <si>
    <t>Redwing dewatering is targeted for Q4 2026, the funded DFS technical program for early Q1 2027, and resource definition work requires the next financing stage.</t>
  </si>
  <si>
    <t>https://www.namibminerals.com/investors/news-events/press-releases/detail/102/namib-minerals-sets-out-development-timelines-and-milestones-for-redwing-mine-technical-programme-of-the-definitive-feasibility-study-fully-funded-through-to-completion</t>
  </si>
  <si>
    <t>How Mine obtained a $5M, 36-month Ecobank facility at an 11% annual rate, secured on plant and machinery and supported by routing at least $3M monthly of gold sales through Ecobank.</t>
  </si>
  <si>
    <t>https://www.sec.gov/Archives/edgar/data/2026514/000121390026079209/ea0298352-6k_namib.htm</t>
  </si>
  <si>
    <t>The July 2026 F-3 covers up to 28.77M earnout shares, 1.63M promissory-note shares, and 18.58M warrant shares; the warrants have an $11.50 exercise price.</t>
  </si>
  <si>
    <t>https://www.sec.gov/Archives/edgar/data/2026514/000121390026082362/ea0298512-f3_namib.htm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</si>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</sst>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0.00"/>
    <numFmt numFmtId="165" formatCode="&quot;$&quot;0.00"/>
    <numFmt numFmtId="166" formatCode="0.0"/>
    <numFmt numFmtId="167" formatCode="0%"/>
    <numFmt numFmtId="168" formatCode="&quot;$&quot;0.0"/>
    <numFmt numFmtId="169" formatCode="&quot;$&quot;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55.684433</v>
      </c>
    </row>
    <row r="6">
      <c r="A6" s="4" t="s">
        <v>4</v>
      </c>
      <c r="B6" s="6">
        <v>1.1</v>
      </c>
    </row>
    <row r="7">
      <c r="A7" s="4" t="s">
        <v>5</v>
      </c>
      <c r="B7" s="7">
        <v>61.1</v>
      </c>
    </row>
    <row r="8">
      <c r="A8" s="4" t="s">
        <v>6</v>
      </c>
      <c r="B8" s="8">
        <v>0.18</v>
      </c>
    </row>
    <row r="9">
      <c r="A9" s="4" t="s">
        <v>7</v>
      </c>
      <c r="B9" s="8">
        <v>0.55</v>
      </c>
    </row>
    <row r="10">
      <c r="A10" s="4" t="s">
        <v>8</v>
      </c>
      <c r="B10" s="9">
        <v>10</v>
      </c>
    </row>
    <row r="11">
      <c r="A11" s="4" t="s">
        <v>9</v>
      </c>
      <c r="B11" s="10">
        <v>10</v>
      </c>
    </row>
    <row r="12">
      <c r="A12" s="4" t="s">
        <v>10</v>
      </c>
      <c r="B12" s="9">
        <v>10</v>
      </c>
    </row>
    <row r="13">
      <c r="A13" s="4" t="s">
        <v>11</v>
      </c>
      <c r="B13" s="9">
        <v>56</v>
      </c>
    </row>
    <row r="14">
      <c r="A14" s="4" t="s">
        <v>12</v>
      </c>
      <c r="B14" s="10">
        <v>20</v>
      </c>
    </row>
    <row r="15">
      <c r="A15" s="4" t="s">
        <v>13</v>
      </c>
      <c r="B15" s="5">
        <v>3.33</v>
      </c>
    </row>
    <row r="16">
      <c r="A16" s="3" t="s">
        <v>14</v>
      </c>
    </row>
    <row r="17">
      <c r="A17" s="4" t="s">
        <v>15</v>
      </c>
      <c r="B17">
        <v>0.291</v>
      </c>
    </row>
    <row r="18">
      <c r="A18" s="4" t="s">
        <v>16</v>
      </c>
      <c r="B18">
        <v>1.188</v>
      </c>
    </row>
    <row r="19">
      <c r="A19" s="3" t="s">
        <v>17</v>
      </c>
    </row>
    <row r="20">
      <c r="A20" s="4" t="s">
        <v>18</v>
      </c>
      <c r="B20" t="str">
        <f>(Model!$B$6*Model!$B$5)</f>
      </c>
    </row>
    <row r="21">
      <c r="A21" s="4" t="s">
        <v>19</v>
      </c>
      <c r="B21" t="str">
        <f>(Model!$B$17*Model!$B$11)</f>
      </c>
    </row>
    <row r="22">
      <c r="A22" s="4" t="s">
        <v>20</v>
      </c>
      <c r="B22" t="str">
        <f>(Model!$B$13*Model!$B$9)</f>
      </c>
    </row>
    <row r="23">
      <c r="A23" s="4" t="s">
        <v>21</v>
      </c>
      <c r="B23" t="str">
        <f>(Model!$B$18*Model!$B$14)</f>
      </c>
    </row>
    <row r="24">
      <c r="A24" s="4" t="s">
        <v>22</v>
      </c>
      <c r="B24" t="str">
        <f>((Model!$B$22*(1-(1/((1+Model!$B$8)^Model!$B$15))))/Model!$B$8)</f>
      </c>
    </row>
    <row r="25">
      <c r="A25" s="4" t="s">
        <v>23</v>
      </c>
      <c r="B25" t="str">
        <f>((Model!$B$24+Model!$B$23)+Model!$B$21)</f>
      </c>
    </row>
    <row r="26">
      <c r="A26" s="4" t="s">
        <v>24</v>
      </c>
      <c r="B26" t="str">
        <f>((Model!$B$25-Model!$B$12)-Model!$B$10)</f>
      </c>
    </row>
    <row r="27">
      <c r="A27" s="4" t="s">
        <v>25</v>
      </c>
      <c r="B27" t="str">
        <f>(Model!$B$26/Model!$B$5)</f>
      </c>
    </row>
    <row r="28">
      <c r="A28" s="4" t="s">
        <v>26</v>
      </c>
      <c r="B28" t="str">
        <f>(Model!$B$26/Model!$B$7)</f>
      </c>
    </row>
    <row r="29">
      <c r="A29" s="4" t="s">
        <v>27</v>
      </c>
      <c r="B29" t="str">
        <f>((Model!$B$28/Model!$B$6)-1)</f>
      </c>
    </row>
    <row r="30">
      <c r="A30" s="3" t="s">
        <v>28</v>
      </c>
    </row>
    <row r="31">
      <c r="A31" s="4" t="s">
        <v>29</v>
      </c>
      <c r="B31" s="6" t="str">
        <f>Model!$B$28</f>
      </c>
    </row>
    <row r="32">
      <c r="A32" s="4" t="s">
        <v>30</v>
      </c>
      <c r="B32" s="8" t="str">
        <f>Model!$B$29</f>
      </c>
    </row>
    <row r="33">
      <c r="A33" s="4" t="s">
        <v>31</v>
      </c>
      <c r="B33" s="6" t="str">
        <f>Model!$B$27</f>
      </c>
    </row>
    <row r="34">
      <c r="A34" s="4" t="s">
        <v>32</v>
      </c>
      <c r="B34" s="9" t="str">
        <f>Model!$B$26</f>
      </c>
    </row>
    <row r="35">
      <c r="A35" s="4" t="s">
        <v>33</v>
      </c>
      <c r="B35" s="9" t="str">
        <f>Model!$B$24</f>
      </c>
    </row>
    <row r="36">
      <c r="A36" s="4" t="s">
        <v>34</v>
      </c>
      <c r="B36" s="9" t="str">
        <f>Model!$B$22</f>
      </c>
    </row>
    <row r="37">
      <c r="A37" s="4" t="s">
        <v>35</v>
      </c>
      <c r="B37" s="9" t="str">
        <f>(Model!$B$23+Model!$B$21)</f>
      </c>
    </row>
    <row r="38">
      <c r="A38" s="4" t="s">
        <v>36</v>
      </c>
      <c r="B38" s="9" t="str">
        <f>Model!$B$20</f>
      </c>
    </row>
    <row r="40">
      <c r="A40" s="3" t="s">
        <v>37</v>
      </c>
    </row>
    <row r="41">
      <c r="A41" s="4" t="s">
        <v>38</v>
      </c>
      <c r="B41" t="s">
        <v>39</v>
      </c>
    </row>
    <row r="42">
      <c r="A42" s="4" t="s">
        <v>40</v>
      </c>
      <c r="B42" t="s">
        <v>41</v>
      </c>
    </row>
    <row r="43">
      <c r="A43" s="4" t="s">
        <v>42</v>
      </c>
      <c r="B43" t="s">
        <v>43</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44</v>
      </c>
      <c r="B1" s="3" t="s">
        <v>45</v>
      </c>
      <c r="C1" s="3" t="s">
        <v>46</v>
      </c>
    </row>
    <row r="2">
      <c r="A2" t="s">
        <v>47</v>
      </c>
      <c r="B2" t="s">
        <v>48</v>
      </c>
      <c r="C2" t="s">
        <v>49</v>
      </c>
    </row>
    <row r="3">
      <c r="A3" t="s">
        <v>50</v>
      </c>
      <c r="B3" t="s">
        <v>51</v>
      </c>
      <c r="C3" t="s">
        <v>49</v>
      </c>
    </row>
    <row r="4">
      <c r="A4" t="s">
        <v>52</v>
      </c>
      <c r="B4" t="s">
        <v>48</v>
      </c>
      <c r="C4" t="s">
        <v>53</v>
      </c>
    </row>
    <row r="5">
      <c r="A5" t="s">
        <v>54</v>
      </c>
      <c r="B5" t="s">
        <v>55</v>
      </c>
      <c r="C5" t="s">
        <v>53</v>
      </c>
    </row>
    <row r="6">
      <c r="A6" t="s">
        <v>56</v>
      </c>
      <c r="B6" t="s">
        <v>57</v>
      </c>
      <c r="C6" t="s">
        <v>53</v>
      </c>
    </row>
    <row r="7">
      <c r="A7" t="s">
        <v>56</v>
      </c>
      <c r="B7" t="s">
        <v>58</v>
      </c>
      <c r="C7" t="s">
        <v>53</v>
      </c>
    </row>
    <row r="8">
      <c r="A8" t="s">
        <v>56</v>
      </c>
      <c r="B8" t="s">
        <v>59</v>
      </c>
      <c r="C8" t="s">
        <v>53</v>
      </c>
    </row>
    <row r="9">
      <c r="A9" t="s">
        <v>60</v>
      </c>
      <c r="B9" t="s">
        <v>48</v>
      </c>
      <c r="C9" t="s">
        <v>61</v>
      </c>
    </row>
    <row r="10">
      <c r="A10" t="s">
        <v>62</v>
      </c>
      <c r="B10" t="s">
        <v>63</v>
      </c>
      <c r="C10" t="s">
        <v>61</v>
      </c>
    </row>
    <row r="11">
      <c r="A11" t="s">
        <v>64</v>
      </c>
      <c r="B11" t="s">
        <v>48</v>
      </c>
      <c r="C11" t="s">
        <v>65</v>
      </c>
    </row>
    <row r="12">
      <c r="A12" t="s">
        <v>66</v>
      </c>
      <c r="B12" t="s">
        <v>67</v>
      </c>
      <c r="C12" t="s">
        <v>65</v>
      </c>
    </row>
    <row r="13">
      <c r="A13" t="s">
        <v>68</v>
      </c>
      <c r="B13" t="s">
        <v>48</v>
      </c>
      <c r="C13" t="s">
        <v>69</v>
      </c>
    </row>
    <row r="14">
      <c r="A14" t="s">
        <v>70</v>
      </c>
      <c r="B14" t="s">
        <v>48</v>
      </c>
      <c r="C14" t="s">
        <v>69</v>
      </c>
    </row>
    <row r="15">
      <c r="A15" t="s">
        <v>71</v>
      </c>
      <c r="B15" t="s">
        <v>72</v>
      </c>
      <c r="C15" t="s">
        <v>73</v>
      </c>
    </row>
    <row r="16">
      <c r="A16" t="s">
        <v>74</v>
      </c>
      <c r="B16" t="s">
        <v>48</v>
      </c>
      <c r="C16" t="s">
        <v>73</v>
      </c>
    </row>
    <row r="17">
      <c r="A17" t="s">
        <v>75</v>
      </c>
      <c r="B17" t="s">
        <v>48</v>
      </c>
      <c r="C17" t="s">
        <v>76</v>
      </c>
    </row>
    <row r="18">
      <c r="A18" t="s">
        <v>77</v>
      </c>
      <c r="B18" t="s">
        <v>48</v>
      </c>
      <c r="C18" t="s">
        <v>76</v>
      </c>
    </row>
    <row r="19">
      <c r="A19" t="s">
        <v>78</v>
      </c>
      <c r="B19" t="s">
        <v>79</v>
      </c>
      <c r="C19" t="s">
        <v>48</v>
      </c>
    </row>
    <row r="20">
      <c r="A20" t="s">
        <v>80</v>
      </c>
      <c r="B20" t="s">
        <v>81</v>
      </c>
      <c r="C20" t="s">
        <v>48</v>
      </c>
    </row>
    <row r="21">
      <c r="A21" t="s">
        <v>82</v>
      </c>
      <c r="B21" t="s">
        <v>81</v>
      </c>
      <c r="C21" t="s">
        <v>48</v>
      </c>
    </row>
    <row r="22">
      <c r="A22" t="s">
        <v>83</v>
      </c>
      <c r="B22" t="s">
        <v>84</v>
      </c>
      <c r="C22" t="s">
        <v>48</v>
      </c>
    </row>
    <row r="23">
      <c r="A23" t="s">
        <v>85</v>
      </c>
      <c r="B23" t="s">
        <v>86</v>
      </c>
      <c r="C23" t="s">
        <v>48</v>
      </c>
    </row>
    <row r="24">
      <c r="A24" t="s">
        <v>87</v>
      </c>
      <c r="B24" t="s">
        <v>88</v>
      </c>
      <c r="C24" t="s">
        <v>48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