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perating_ev_b">Model!$B$23</definedName>
    <definedName name="btc_value_b">Model!$B$7</definedName>
    <definedName name="execution_discount_pct">Model!$B$12</definedName>
    <definedName name="diluted_shares_m">Model!$B$21</definedName>
    <definedName name="convert_notes_b">Model!$B$9</definedName>
    <definedName name="itm_convert_shares_m">Model!$B$16</definedName>
    <definedName name="other_sbc_m">Model!$B$17</definedName>
    <definedName name="fair_value">Model!$B$25</definedName>
    <definedName name="exit_arr_b">Model!$B$13</definedName>
    <definedName name="gpu_lease_debt_b">Model!$B$15</definedName>
    <definedName name="power_option_b">Model!$B$18</definedName>
    <definedName name="equity_value_b">Model!$B$24</definedName>
    <definedName name="upside">Model!$B$26</definedName>
    <definedName name="cash_b">Model!$B$8</definedName>
    <definedName name="current_price">Model!$B$10</definedName>
    <definedName name="ev_arr_multiple">Model!$B$11</definedName>
    <definedName name="founder_rsus_m">Model!$B$14</definedName>
    <definedName name="shares_out_m">Model!$B$19</definedName>
    <definedName name="net_debt_b">Model!$B$22</definedName>
  </definedNames>
  <calcPr calcId="122211" fullCalcOnLoad="true"/>
</workbook>
</file>

<file path=xl/sharedStrings.xml><?xml version="1.0" encoding="utf-8"?>
<sst xmlns="http://schemas.openxmlformats.org/spreadsheetml/2006/main" count="66" uniqueCount="66">
  <si>
    <t>IREN AI cloud EV/ARR sum of parts</t>
  </si>
  <si>
    <t xml:space="preserve">Sum-of-parts EV/ARR for IREN's AI cloud book, plus residual Bitcoin mining and undeveloped power, net of converts and committed GPU-facility debt. This is not an FCF-yield model and it is not a NOPAT-after-GPU-depreciation blend. Valuation basis is a discounted EV/ARR multiple on 2026 exit ARR. Diluted shares use the August 14 ordinary-share print plus founder RSUs and unvested awards. OTM converts and the NVIDIA $70 investment right are not treated as shares. Residual 2029/2030 ITM converts default to cash-settle.
</t>
  </si>
  <si>
    <t>As of 2026-08-28  ·  Currency: USD  ·  https://modeledge.ai/model/fm_feaa445227dbde8db6fa386b6ade2c29</t>
  </si>
  <si>
    <t>Valuation</t>
  </si>
  <si>
    <t>Inputs</t>
  </si>
  <si>
    <t>Residual Bitcoin mining value</t>
  </si>
  <si>
    <t>Cash including restricted</t>
  </si>
  <si>
    <t>Convertible notes principal</t>
  </si>
  <si>
    <t>Current price</t>
  </si>
  <si>
    <t>Applied EV / ARR multiple</t>
  </si>
  <si>
    <t>Execution discount</t>
  </si>
  <si>
    <t>2026 exit ARR</t>
  </si>
  <si>
    <t>Co-CEO RSU grant</t>
  </si>
  <si>
    <t>GPU facilities and finance leases</t>
  </si>
  <si>
    <t>ITM 2029/2030 convert shares if share-settled</t>
  </si>
  <si>
    <t>Other RSUs, options, and residual dilution</t>
  </si>
  <si>
    <t>Undeveloped power and 2027+ option</t>
  </si>
  <si>
    <t>Ordinary shares outstanding</t>
  </si>
  <si>
    <t>Calculations</t>
  </si>
  <si>
    <t>diluted_shares_m</t>
  </si>
  <si>
    <t>net_debt_b</t>
  </si>
  <si>
    <t>operating_ev_b</t>
  </si>
  <si>
    <t>equity_value_b</t>
  </si>
  <si>
    <t>fair_value</t>
  </si>
  <si>
    <t>upside</t>
  </si>
  <si>
    <t>Outputs</t>
  </si>
  <si>
    <t>Fair value</t>
  </si>
  <si>
    <t>Upside</t>
  </si>
  <si>
    <t>AI cloud operating EV</t>
  </si>
  <si>
    <t>Net debt</t>
  </si>
  <si>
    <t>Equity value</t>
  </si>
  <si>
    <t>Fully diluted shares</t>
  </si>
  <si>
    <t>IREN EV/ARR SOTP bridge</t>
  </si>
  <si>
    <t>Residual Bitcoin</t>
  </si>
  <si>
    <t>Power option</t>
  </si>
  <si>
    <t>Fair value per share</t>
  </si>
  <si>
    <t>Scenarios (reference)</t>
  </si>
  <si>
    <t>base</t>
  </si>
  <si>
    <t>btc_value_b = 0.2, cash_b = 7.62, convert_notes_b = 6.75, ev_arr_multiple = 5.5, execution_discount_pct = 0.1, exit_arr_b = 4, gpu_lease_debt_b = 6.69, itm_convert_shares_m = 0, other_sbc_m = 16, power_option_b = 1.5</t>
  </si>
  <si>
    <t>bear</t>
  </si>
  <si>
    <t>btc_value_b = 0.1, cash_b = 7.5, convert_notes_b = 6.75, ev_arr_multiple = 3.5, execution_discount_pct = 0.2, exit_arr_b = 3.4, gpu_lease_debt_b = 6.69, itm_convert_shares_m = 15, other_sbc_m = 22, power_option_b = 0.5</t>
  </si>
  <si>
    <t>bull</t>
  </si>
  <si>
    <t>btc_value_b = 0.3, cash_b = 7.62, convert_notes_b = 6.75, ev_arr_multiple = 7.5, execution_discount_pct = 0, exit_arr_b = 4, gpu_lease_debt_b = 3.89, itm_convert_shares_m = 0, other_sbc_m = 0, power_option_b = 3</t>
  </si>
  <si>
    <t>Claim</t>
  </si>
  <si>
    <t>URL</t>
  </si>
  <si>
    <t>Accessed</t>
  </si>
  <si>
    <t>August 27, 2026 FY26 PR / 8-K EX-99.1: $4bn contracted ARR for 2026 capacity; $1bn operating ARR as of August 26 after Horizon 1 Microsoft acceptance. Horizons 2-4 targeted for Q4 2026. New multi-year frontier-lab contract; other recent signings Cohere, Prometheus, Perplexity, Figure AI, Fal AI, Higgsfield AI. $3.6bn IG GPU financing at 6.0% funds 96% of associated GPU capex with prepayments; new $2.8bn GPU financings including $2.4bn Mackenzie at 9.0% fund 90% of associated GPU capex. FY26 revenue $707.0m (AI Cloud $128.8m, Bitcoin $578.2m), net loss $(702.6)m, Adjusted EBITDA $245.7m. Q4 revenue $137.2m (AI Cloud $70.5m, Bitcoin $66.7m), net loss $(684.0)m, Adjusted EBITDA $19.2m. Cash including restricted $7,619.5m at June 30.</t>
  </si>
  <si>
    <t>https://www.sec.gov/Archives/edgar/data/1878848/000187884826000051/irenreportsfy26results.htm</t>
  </si>
  <si>
    <t/>
  </si>
  <si>
    <t>FY26 10-K year ended June 30, 2026, filed August 27: 394,058,648 ordinary shares outstanding as of August 14, 2026; 380,193,608 issued and outstanding at June 30. Cash $5,895.6m, restricted cash $1,723.9m. Convertible notes principal $6,745.7m (2029 $233.4m / $13.64, 2030 $212.3m / $16.81, 2031 $1,000m / $85.63, 2032 $1,150m / $51.40, 2033 Jun $1,150m / $51.40, 2033 Dec $3,000m / $73.07). GPU financing drawn $938m of $3,645m committed ($525m USPP, $413m DDTL). Finance lease PV $243.8m. Unvested/outstanding RSUs about 15.0m service plus 5.7m performance; options 5.5m at $66 WA exercise. ATM under the $6.0bn prospectus had issued 47,165,838 shares for $2.492bn gross as of August 14. Total indebtedness principal $7,976.0m including finance leases.</t>
  </si>
  <si>
    <t>https://www.sec.gov/Archives/edgar/data/1878848/000187884826000052/iren-20260630.htm</t>
  </si>
  <si>
    <t>August 27, 2026 FY26 results call: $4bn ARR contracted for 2026 capacity does not include 2027 ramp such as $700m NVIDIA cloud ARR. Exited Q4 at roughly $0.5bn ARR; $1bn today after Horizon 1; more than $4bn by end of December quarter, with a significant amount of December capacity late in the quarter so GAAP revenue effect predominantly in the March quarter. FY27 capex guided $25-30bn. Existing cash, committed GPU financing and prepayments about $14bn. Targeting additional ~$8bn GPU financing and prepayments. Mining expected to be effectively decommissioned by end of December 2026. Q1 cash SG&amp;A expected +$40-50m sequentially.</t>
  </si>
  <si>
    <t>https://www.globenewswire.com/news-release/2026/08/27/3352401/0/en/iren-reports-fy26-results.html</t>
  </si>
  <si>
    <t>August 13, 2026: Horizon 1 delivered to and accepted by Microsoft. First of four 50MW IT-load liquid-cooled deployments at Childress under the five-year $9.7bn Microsoft contract.</t>
  </si>
  <si>
    <t>https://www.sec.gov/Archives/edgar/data/1878848/0001140361-26-032638/0001140361-26-032638-index.html</t>
  </si>
  <si>
    <t>June 1, 2026: closed $3.65bn investment-grade GPU financing for the Microsoft contract ($2.10bn US private placement plus $1.55bn delayed-draw term loan). Blended coupon 6.00%.</t>
  </si>
  <si>
    <t>https://iren.gcs-web.com/news-releases/news-release-details/iren-closes-365bn-investment-grade-gpu-financing</t>
  </si>
  <si>
    <t>May 14, 2026: closed $3.0bn of 1.00% convertible senior notes due 2033. Implied conversion about $73. OTM vs the August 28 close.</t>
  </si>
  <si>
    <t>https://iren.gcs-web.com/news-releases/news-release-details/iren-closes-30-billion-convertible-notes-offering</t>
  </si>
  <si>
    <t>August 4, 2026: closed Mirantis for about 12.6m ordinary shares plus about $40m of cash, RSUs and other consideration.</t>
  </si>
  <si>
    <t>https://www.sec.gov/Archives/edgar/data/1878848/000114036126031053/ny20079234x2_ex99-1.htm</t>
  </si>
  <si>
    <t>June 30, 2026 8-K: Board granted 9,099,328 RSUs to each co-CEO (18,198,656 combined), effective about July 1, 2026.</t>
  </si>
  <si>
    <t>https://www.sec.gov/Archives/edgar/data/1878848/000114036126027202/ef20077190_8k.htm</t>
  </si>
  <si>
    <t>17-analyst S&amp;P Global consensus on StockAnalysis as of August 28, 2026 after the print: Buy, average target $78.19, median $80, low $41, high $131. Same-day maintains include Cantor Fitzgerald Buy $99, Bernstein Buy $100, BTIG Buy $80, Canaccord Buy $79. Street average is the bull case, not the base.</t>
  </si>
  <si>
    <t>https://stockanalysis.com/stocks/iren/forecast/</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</si>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</sst>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
    <numFmt numFmtId="166" formatCode="&quot;$&quot;0.0"/>
    <numFmt numFmtId="167" formatCode="0.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0.2</v>
      </c>
    </row>
    <row r="8">
      <c r="A8" s="5" t="s">
        <v>6</v>
      </c>
      <c r="B8" s="6">
        <v>7.62</v>
      </c>
    </row>
    <row r="9">
      <c r="A9" s="5" t="s">
        <v>7</v>
      </c>
      <c r="B9" s="6">
        <v>6.75</v>
      </c>
    </row>
    <row r="10">
      <c r="A10" s="5" t="s">
        <v>8</v>
      </c>
      <c r="B10" s="6">
        <v>35.45</v>
      </c>
    </row>
    <row r="11">
      <c r="A11" s="5" t="s">
        <v>9</v>
      </c>
      <c r="B11">
        <v>5.5</v>
      </c>
    </row>
    <row r="12">
      <c r="A12" s="5" t="s">
        <v>10</v>
      </c>
      <c r="B12" s="7">
        <v>0.1</v>
      </c>
    </row>
    <row r="13">
      <c r="A13" s="5" t="s">
        <v>11</v>
      </c>
      <c r="B13" s="8">
        <v>4</v>
      </c>
    </row>
    <row r="14">
      <c r="A14" s="5" t="s">
        <v>12</v>
      </c>
      <c r="B14" s="9">
        <v>18.2</v>
      </c>
    </row>
    <row r="15">
      <c r="A15" s="5" t="s">
        <v>13</v>
      </c>
      <c r="B15" s="6">
        <v>6.69</v>
      </c>
    </row>
    <row r="16">
      <c r="A16" s="5" t="s">
        <v>14</v>
      </c>
      <c r="B16" s="9">
        <v>0</v>
      </c>
    </row>
    <row r="17">
      <c r="A17" s="5" t="s">
        <v>15</v>
      </c>
      <c r="B17" s="9">
        <v>16</v>
      </c>
    </row>
    <row r="18">
      <c r="A18" s="5" t="s">
        <v>16</v>
      </c>
      <c r="B18" s="6">
        <v>1.5</v>
      </c>
    </row>
    <row r="19">
      <c r="A19" s="5" t="s">
        <v>17</v>
      </c>
      <c r="B19" s="9">
        <v>394.1</v>
      </c>
    </row>
    <row r="20">
      <c r="A20" s="4" t="s">
        <v>18</v>
      </c>
    </row>
    <row r="21">
      <c r="A21" s="5" t="s">
        <v>19</v>
      </c>
      <c r="B21" t="str">
        <f>(((Model!$B$19+Model!$B$14)+Model!$B$17)+Model!$B$16)</f>
      </c>
    </row>
    <row r="22">
      <c r="A22" s="5" t="s">
        <v>20</v>
      </c>
      <c r="B22" t="str">
        <f>((Model!$B$9+Model!$B$15)-Model!$B$8)</f>
      </c>
    </row>
    <row r="23">
      <c r="A23" s="5" t="s">
        <v>21</v>
      </c>
      <c r="B23" t="str">
        <f>((Model!$B$13*Model!$B$11)*(1-Model!$B$12))</f>
      </c>
    </row>
    <row r="24">
      <c r="A24" s="5" t="s">
        <v>22</v>
      </c>
      <c r="B24" t="str">
        <f>(((Model!$B$23+Model!$B$7)+Model!$B$18)-Model!$B$22)</f>
      </c>
    </row>
    <row r="25">
      <c r="A25" s="5" t="s">
        <v>23</v>
      </c>
      <c r="B25" t="str">
        <f>((Model!$B$24*1000)/Model!$B$21)</f>
      </c>
    </row>
    <row r="26">
      <c r="A26" s="5" t="s">
        <v>24</v>
      </c>
      <c r="B26" t="str">
        <f>((Model!$B$25/Model!$B$10)-1)</f>
      </c>
    </row>
    <row r="27">
      <c r="A27" s="4" t="s">
        <v>25</v>
      </c>
    </row>
    <row r="28">
      <c r="A28" s="10" t="s">
        <v>26</v>
      </c>
      <c r="B28" s="6" t="str">
        <f>Model!$B$25</f>
      </c>
    </row>
    <row r="29">
      <c r="A29" s="5" t="s">
        <v>27</v>
      </c>
      <c r="B29" s="11" t="str">
        <f>Model!$B$26</f>
      </c>
    </row>
    <row r="30">
      <c r="A30" s="5" t="s">
        <v>28</v>
      </c>
      <c r="B30" s="8" t="str">
        <f>Model!$B$23</f>
      </c>
    </row>
    <row r="31">
      <c r="A31" s="5" t="s">
        <v>29</v>
      </c>
      <c r="B31" s="6" t="str">
        <f>Model!$B$22</f>
      </c>
    </row>
    <row r="32">
      <c r="A32" s="5" t="s">
        <v>30</v>
      </c>
      <c r="B32" s="8" t="str">
        <f>Model!$B$24</f>
      </c>
    </row>
    <row r="33">
      <c r="A33" s="5" t="s">
        <v>31</v>
      </c>
      <c r="B33" s="9" t="str">
        <f>Model!$B$21</f>
      </c>
    </row>
    <row r="35">
      <c r="A35" s="4" t="s">
        <v>32</v>
      </c>
    </row>
    <row r="36">
      <c r="B36" s="3" t="s">
        <v>3</v>
      </c>
    </row>
    <row r="37">
      <c r="A37" s="5" t="s">
        <v>11</v>
      </c>
      <c r="B37" s="8" t="str">
        <f>Model!$B$13</f>
      </c>
    </row>
    <row r="38">
      <c r="A38" s="5" t="s">
        <v>28</v>
      </c>
      <c r="B38" s="8" t="str">
        <f>Model!$B$23</f>
      </c>
    </row>
    <row r="39">
      <c r="A39" s="5" t="s">
        <v>33</v>
      </c>
      <c r="B39" s="6" t="str">
        <f>Model!$B$7</f>
      </c>
    </row>
    <row r="40">
      <c r="A40" s="5" t="s">
        <v>34</v>
      </c>
      <c r="B40" s="6" t="str">
        <f>Model!$B$18</f>
      </c>
    </row>
    <row r="41">
      <c r="A41" s="5" t="s">
        <v>29</v>
      </c>
      <c r="B41" s="6" t="str">
        <f>Model!$B$22</f>
      </c>
    </row>
    <row r="42">
      <c r="A42" s="5" t="s">
        <v>30</v>
      </c>
      <c r="B42" s="8" t="str">
        <f>Model!$B$24</f>
      </c>
    </row>
    <row r="43">
      <c r="A43" s="5" t="s">
        <v>35</v>
      </c>
      <c r="B43" s="6" t="str">
        <f>Model!$B$25</f>
      </c>
    </row>
    <row r="45">
      <c r="A45" s="4" t="s">
        <v>36</v>
      </c>
    </row>
    <row r="46">
      <c r="A46" s="5" t="s">
        <v>37</v>
      </c>
      <c r="B46" t="s">
        <v>38</v>
      </c>
    </row>
    <row r="47">
      <c r="A47" s="5" t="s">
        <v>39</v>
      </c>
      <c r="B47" t="s">
        <v>40</v>
      </c>
    </row>
    <row r="48">
      <c r="A48" s="5" t="s">
        <v>41</v>
      </c>
      <c r="B48" t="s">
        <v>42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43</v>
      </c>
      <c r="B1" s="4" t="s">
        <v>44</v>
      </c>
      <c r="C1" s="4" t="s">
        <v>45</v>
      </c>
    </row>
    <row r="2">
      <c r="A2" t="s">
        <v>46</v>
      </c>
      <c r="B2" t="s">
        <v>47</v>
      </c>
      <c r="C2" t="s">
        <v>48</v>
      </c>
    </row>
    <row r="3">
      <c r="A3" t="s">
        <v>49</v>
      </c>
      <c r="B3" t="s">
        <v>50</v>
      </c>
      <c r="C3" t="s">
        <v>48</v>
      </c>
    </row>
    <row r="4">
      <c r="A4" t="s">
        <v>51</v>
      </c>
      <c r="B4" t="s">
        <v>52</v>
      </c>
      <c r="C4" t="s">
        <v>48</v>
      </c>
    </row>
    <row r="5">
      <c r="A5" t="s">
        <v>53</v>
      </c>
      <c r="B5" t="s">
        <v>54</v>
      </c>
      <c r="C5" t="s">
        <v>48</v>
      </c>
    </row>
    <row r="6">
      <c r="A6" t="s">
        <v>55</v>
      </c>
      <c r="B6" t="s">
        <v>56</v>
      </c>
      <c r="C6" t="s">
        <v>48</v>
      </c>
    </row>
    <row r="7">
      <c r="A7" t="s">
        <v>57</v>
      </c>
      <c r="B7" t="s">
        <v>58</v>
      </c>
      <c r="C7" t="s">
        <v>48</v>
      </c>
    </row>
    <row r="8">
      <c r="A8" t="s">
        <v>59</v>
      </c>
      <c r="B8" t="s">
        <v>60</v>
      </c>
      <c r="C8" t="s">
        <v>48</v>
      </c>
    </row>
    <row r="9">
      <c r="A9" t="s">
        <v>61</v>
      </c>
      <c r="B9" t="s">
        <v>62</v>
      </c>
      <c r="C9" t="s">
        <v>48</v>
      </c>
    </row>
    <row r="10">
      <c r="A10" t="s">
        <v>63</v>
      </c>
      <c r="B10" t="s">
        <v>64</v>
      </c>
      <c r="C10" t="s">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