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diluted_shares_b">Model!$B$10</definedName>
    <definedName name="next_year_eps_growth">Model!$B$17</definedName>
    <definedName name="annual_sbc_charge_usd_b">Model!$B$6</definedName>
    <definedName name="normalized_owner_earnings_usd_b">Model!$B$24</definedName>
    <definedName name="net_nonoperating_assets_usd_b">Model!$B$26</definedName>
    <definedName name="owner_earnings_fair_value">Model!$B$32</definedName>
    <definedName name="observed_peg">Model!$B$35</definedName>
    <definedName name="growth_value_weight">Model!$B$13</definedName>
    <definedName name="target_peg">Model!$B$20</definedName>
    <definedName name="target_pe">Model!$B$25</definedName>
    <definedName name="cash_short_term_usd_b">Model!$B$7</definedName>
    <definedName name="haircut_investments_usd_b">Model!$B$23</definedName>
    <definedName name="fair_value">Model!$B$34</definedName>
    <definedName name="equity_method_investments_usd_b">Model!$B$12</definedName>
    <definedName name="investments_usd_b">Model!$B$15</definedName>
    <definedName name="long_term_eps_growth">Model!$B$16</definedName>
    <definedName name="owner_earnings_equity_value_usd_b">Model!$B$29</definedName>
    <definedName name="current_core_price">Model!$B$30</definedName>
    <definedName name="current_core_pe">Model!$B$33</definedName>
    <definedName name="current_price">Model!$B$8</definedName>
    <definedName name="debt_usd_b">Model!$B$9</definedName>
    <definedName name="investment_haircut">Model!$B$14</definedName>
    <definedName name="owner_earnings_yield">Model!$B$19</definedName>
    <definedName name="net_nonoperating_assets_per_share">Model!$B$28</definedName>
    <definedName name="normalized_fcf_usd_b">Model!$B$18</definedName>
    <definedName name="eps_2027e">Model!$B$22</definedName>
    <definedName name="peg_core_value">Model!$B$27</definedName>
    <definedName name="peg_fair_value">Model!$B$31</definedName>
    <definedName name="upside">Model!$B$36</definedName>
    <definedName name="eps_2026e">Model!$B$11</definedName>
  </definedNames>
  <calcPr calcId="122211" fullCalcOnLoad="true"/>
</workbook>
</file>

<file path=xl/sharedStrings.xml><?xml version="1.0" encoding="utf-8"?>
<sst xmlns="http://schemas.openxmlformats.org/spreadsheetml/2006/main" count="67" uniqueCount="67">
  <si>
    <t>Uber growth-security PEG and owner-earnings valuation</t>
  </si>
  <si>
    <t xml:space="preserve">Values Uber as a growth security using a Lynch-style PEG framework for the operating business, informed by Fisher's emphasis on durable platform quality and reinvestment runway, and cross-checked with a Graham-style normalized owner-earnings yield. Unrealized investment gains are excluded from earnings. Cash and unrestricted investments are added separately after a valuation haircut, debt is deducted, and restricted insurance assets are excluded because they support insurance reserves. The model is standalone and pre-Delivery Hero close: it credits Uber's already-owned stake at carrying value after the haircut but gives no value to unclosed synergies and does not subtract future acquisition financing without also consolidating the acquired earning power.
</t>
  </si>
  <si>
    <t>As of 2026-08-05  ·  Currency: USD  ·  https://modeledge.ai/model/fm_ff9d473b34f6cdcf7139e8328f1d7278</t>
  </si>
  <si>
    <t>Inputs</t>
  </si>
  <si>
    <t>Economic SBC charge</t>
  </si>
  <si>
    <t>Cash and short-term investments</t>
  </si>
  <si>
    <t>Current share price</t>
  </si>
  <si>
    <t>Short- and long-term debt</t>
  </si>
  <si>
    <t>Diluted shares</t>
  </si>
  <si>
    <t>Normalized non-GAAP EPS</t>
  </si>
  <si>
    <t>Equity-method investments</t>
  </si>
  <si>
    <t>PEG valuation weight</t>
  </si>
  <si>
    <t>Investment valuation haircut</t>
  </si>
  <si>
    <t>Unrestricted investments</t>
  </si>
  <si>
    <t>Durable EPS growth</t>
  </si>
  <si>
    <t>Next-year EPS growth</t>
  </si>
  <si>
    <t>Normalized free cash flow</t>
  </si>
  <si>
    <t>Required owner-earnings yield</t>
  </si>
  <si>
    <t>Target PEG ratio</t>
  </si>
  <si>
    <t>Calculations</t>
  </si>
  <si>
    <t>eps_2027e</t>
  </si>
  <si>
    <t>haircut_investments_usd_b</t>
  </si>
  <si>
    <t>normalized_owner_earnings_usd_b</t>
  </si>
  <si>
    <t>target_pe</t>
  </si>
  <si>
    <t>net_nonoperating_assets_usd_b</t>
  </si>
  <si>
    <t>peg_core_value</t>
  </si>
  <si>
    <t>net_nonoperating_assets_per_share</t>
  </si>
  <si>
    <t>owner_earnings_equity_value_usd_b</t>
  </si>
  <si>
    <t>current_core_price</t>
  </si>
  <si>
    <t>peg_fair_value</t>
  </si>
  <si>
    <t>owner_earnings_fair_value</t>
  </si>
  <si>
    <t>current_core_pe</t>
  </si>
  <si>
    <t>fair_value</t>
  </si>
  <si>
    <t>observed_peg</t>
  </si>
  <si>
    <t>upside</t>
  </si>
  <si>
    <t>Outputs</t>
  </si>
  <si>
    <t>Blended fair value</t>
  </si>
  <si>
    <t>Upside or downside</t>
  </si>
  <si>
    <t>Current implied PEG</t>
  </si>
  <si>
    <t>PEG-implied target P/E</t>
  </si>
  <si>
    <t>2027E normalized EPS</t>
  </si>
  <si>
    <t>PEG fair value</t>
  </si>
  <si>
    <t>Normalized owner earnings</t>
  </si>
  <si>
    <t>Owner-earnings fair value</t>
  </si>
  <si>
    <t>Net non-operating assets</t>
  </si>
  <si>
    <t>Owner-earnings equity value</t>
  </si>
  <si>
    <t>Fair value by PEG and durable EPS growth (static)</t>
  </si>
  <si>
    <t>Scenarios (reference)</t>
  </si>
  <si>
    <t>base</t>
  </si>
  <si>
    <t/>
  </si>
  <si>
    <t>bear</t>
  </si>
  <si>
    <t>annual_sbc_charge_usd_b = 2.4, eps_2026e = 3.3, investment_haircut = 0.3, long_term_eps_growth = 0.14, next_year_eps_growth = 0.15, normalized_fcf_usd_b = 8.5, owner_earnings_yield = 0.065, target_peg = 0.8</t>
  </si>
  <si>
    <t>bull</t>
  </si>
  <si>
    <t>annual_sbc_charge_usd_b = 1.9, eps_2026e = 3.3, investment_haircut = 0, long_term_eps_growth = 0.22, next_year_eps_growth = 0.28, normalized_fcf_usd_b = 11.5, owner_earnings_yield = 0.0425, target_peg = 1.2</t>
  </si>
  <si>
    <t>Claim</t>
  </si>
  <si>
    <t>URL</t>
  </si>
  <si>
    <t>Accessed</t>
  </si>
  <si>
    <t>Q2 2026 operating results, guidance, cash flow, balance sheet investments, debt, and diluted shares</t>
  </si>
  <si>
    <t>https://investor.uber.com/news-events/news/press-release-details/2026/Uber-Announces-Results-for-Second-Quarter-2026/default.aspx</t>
  </si>
  <si>
    <t>2026-08-05</t>
  </si>
  <si>
    <t>FY2025 non-GAAP EPS and free cash flow baseline</t>
  </si>
  <si>
    <t>https://investor.uber.com/news-events/news/press-release-details/2026/Uber-Announces-Results-for-Fourth-Quarter-and-Full-Year-2025/default.aspx</t>
  </si>
  <si>
    <t>Delivery Hero offer terms, existing stake, financing, timing, and expected accretion</t>
  </si>
  <si>
    <t>https://investor.uber.com/news-events/news/press-release-details/2026/Uber-Announces-Acquisition-Offer-for-Delivery-Hero/default.aspx</t>
  </si>
  <si>
    <t>UBER market-price reference</t>
  </si>
  <si>
    <t>https://finance.yahoo.com/quote/UBER/history/</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</si>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</sst>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8">
    <numFmt numFmtId="164" formatCode="&quot;$&quot;0.0"/>
    <numFmt numFmtId="165" formatCode="&quot;$&quot;0.000"/>
    <numFmt numFmtId="166" formatCode="&quot;$&quot;0.00"/>
    <numFmt numFmtId="167" formatCode="0.000"/>
    <numFmt numFmtId="168" formatCode="0%"/>
    <numFmt numFmtId="169" formatCode="0.0%"/>
    <numFmt numFmtId="170" formatCode="0.00"/>
    <numFmt numFmtId="171" formatCode="0.0"/>
  </numFmts>
  <fonts count="6">
    <font>
      <name val="Calibri"/>
      <family val="2"/>
      <color theme="1"/>
      <sz val="11"/>
    </font>
    <font>
      <family val="2"/>
      <b val="1"/>
      <color/>
      <sz val="14"/>
    </font>
    <font>
      <family val="2"/>
      <color rgb="FF808080"/>
      <sz val="10"/>
    </font>
    <font>
      <family val="2"/>
      <b val="1"/>
      <color/>
    </font>
    <font>
      <family val="2"/>
      <color/>
      <sz val="11"/>
    </font>
    <font>
      <family val="2"/>
      <b val="1"/>
      <color/>
      <sz val="10"/>
    </font>
  </fonts>
  <fills count="3">
    <fill>
      <patternFill patternType="none"/>
    </fill>
    <fill>
      <patternFill patternType="gray125"/>
    </fill>
    <fill>
      <patternFill patternType="solid">
        <fgColor rgb="FFEFEFEF"/>
      </patternFill>
    </fill>
  </fills>
  <borders count="2">
    <border>
      <left/>
      <right/>
      <top/>
      <bottom/>
      <diagonal/>
    </border>
    <border>
      <bottom style="thin">
        <color rgb="FFAAAAAA"/>
      </bottom>
    </border>
  </borders>
  <cellStyleXfs count="1">
    <xf numFmtId="0" fontId="0" fillId="0" borderId="0"/>
  </cellStyleXfs>
  <cellXfs count="15">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xf numFmtId="168" fontId="0" fillId="0" borderId="0" xfId="0" applyNumberFormat="true" applyAlignment="false">
      <alignment/>
    </xf>
    <xf numFmtId="169" fontId="0" fillId="0" borderId="0" xfId="0" applyNumberFormat="true" applyAlignment="false">
      <alignment/>
    </xf>
    <xf numFmtId="0" fontId="3" fillId="0" borderId="0" xfId="0" applyFont="true" applyAlignment="false">
      <alignment/>
    </xf>
    <xf numFmtId="170" fontId="0" fillId="0" borderId="0" xfId="0" applyNumberFormat="true" applyAlignment="false">
      <alignment/>
    </xf>
    <xf numFmtId="171" fontId="0" fillId="0" borderId="0" xfId="0" applyNumberFormat="true" applyAlignment="false">
      <alignment/>
    </xf>
    <xf numFmtId="0" fontId="5" fillId="0" borderId="1" xfId="0" applyFont="true" applyBorder="true" applyAlignment="true">
      <alignment horizontal="righ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 customWidth="true" max="4" min="2" width="13"/>
  </cols>
  <sheetData>
    <row r="1">
      <c r="A1" s="1" t="s">
        <v>0</v>
      </c>
    </row>
    <row r="2">
      <c r="A2" t="s">
        <v>1</v>
      </c>
    </row>
    <row r="3">
      <c r="A3" s="2" t="s">
        <v>2</v>
      </c>
    </row>
    <row r="5">
      <c r="A5" s="3" t="s">
        <v>3</v>
      </c>
    </row>
    <row r="6">
      <c r="A6" s="4" t="s">
        <v>4</v>
      </c>
      <c r="B6" s="5">
        <v>2.1</v>
      </c>
    </row>
    <row r="7">
      <c r="A7" s="4" t="s">
        <v>5</v>
      </c>
      <c r="B7" s="6">
        <v>5.391</v>
      </c>
    </row>
    <row r="8">
      <c r="A8" s="4" t="s">
        <v>6</v>
      </c>
      <c r="B8" s="7">
        <v>71.99</v>
      </c>
    </row>
    <row r="9">
      <c r="A9" s="4" t="s">
        <v>7</v>
      </c>
      <c r="B9" s="6">
        <v>12.723</v>
      </c>
    </row>
    <row r="10">
      <c r="A10" s="4" t="s">
        <v>8</v>
      </c>
      <c r="B10" s="8">
        <v>2.05</v>
      </c>
    </row>
    <row r="11">
      <c r="A11" s="4" t="s">
        <v>9</v>
      </c>
      <c r="B11" s="7">
        <v>3.3</v>
      </c>
    </row>
    <row r="12">
      <c r="A12" s="4" t="s">
        <v>10</v>
      </c>
      <c r="B12" s="6">
        <v>3.773</v>
      </c>
    </row>
    <row r="13">
      <c r="A13" s="4" t="s">
        <v>11</v>
      </c>
      <c r="B13" s="9">
        <v>0.6</v>
      </c>
    </row>
    <row r="14">
      <c r="A14" s="4" t="s">
        <v>12</v>
      </c>
      <c r="B14" s="9">
        <v>0.15</v>
      </c>
    </row>
    <row r="15">
      <c r="A15" s="4" t="s">
        <v>13</v>
      </c>
      <c r="B15" s="6">
        <v>8.759</v>
      </c>
    </row>
    <row r="16">
      <c r="A16" s="4" t="s">
        <v>14</v>
      </c>
      <c r="B16" s="10">
        <v>0.18</v>
      </c>
    </row>
    <row r="17">
      <c r="A17" s="4" t="s">
        <v>15</v>
      </c>
      <c r="B17" s="10">
        <v>0.22</v>
      </c>
    </row>
    <row r="18">
      <c r="A18" s="4" t="s">
        <v>16</v>
      </c>
      <c r="B18" s="5">
        <v>9.5</v>
      </c>
    </row>
    <row r="19">
      <c r="A19" s="4" t="s">
        <v>17</v>
      </c>
      <c r="B19" s="10">
        <v>0.05</v>
      </c>
    </row>
    <row r="20">
      <c r="A20" s="4" t="s">
        <v>18</v>
      </c>
      <c r="B20">
        <v>1</v>
      </c>
    </row>
    <row r="21">
      <c r="A21" s="3" t="s">
        <v>19</v>
      </c>
    </row>
    <row r="22">
      <c r="A22" s="4" t="s">
        <v>20</v>
      </c>
      <c r="B22" t="str">
        <f>(Model!$B$11*(1+Model!$B$17))</f>
      </c>
    </row>
    <row r="23">
      <c r="A23" s="4" t="s">
        <v>21</v>
      </c>
      <c r="B23" t="str">
        <f>((Model!$B$15+Model!$B$12)*(1-Model!$B$14))</f>
      </c>
    </row>
    <row r="24">
      <c r="A24" s="4" t="s">
        <v>22</v>
      </c>
      <c r="B24" t="str">
        <f>(Model!$B$18-Model!$B$6)</f>
      </c>
    </row>
    <row r="25">
      <c r="A25" s="4" t="s">
        <v>23</v>
      </c>
      <c r="B25" t="str">
        <f>((Model!$B$16*100)*Model!$B$20)</f>
      </c>
    </row>
    <row r="26">
      <c r="A26" s="4" t="s">
        <v>24</v>
      </c>
      <c r="B26" t="str">
        <f>((Model!$B$7+Model!$B$23)-Model!$B$9)</f>
      </c>
    </row>
    <row r="27">
      <c r="A27" s="4" t="s">
        <v>25</v>
      </c>
      <c r="B27" t="str">
        <f>(Model!$B$22*Model!$B$25)</f>
      </c>
    </row>
    <row r="28">
      <c r="A28" s="4" t="s">
        <v>26</v>
      </c>
      <c r="B28" t="str">
        <f>(Model!$B$26/Model!$B$10)</f>
      </c>
    </row>
    <row r="29">
      <c r="A29" s="4" t="s">
        <v>27</v>
      </c>
      <c r="B29" t="str">
        <f>((Model!$B$24/Model!$B$19)+Model!$B$26)</f>
      </c>
    </row>
    <row r="30">
      <c r="A30" s="4" t="s">
        <v>28</v>
      </c>
      <c r="B30" t="str">
        <f>(Model!$B$8-Model!$B$28)</f>
      </c>
    </row>
    <row r="31">
      <c r="A31" s="4" t="s">
        <v>29</v>
      </c>
      <c r="B31" t="str">
        <f>(Model!$B$27+Model!$B$28)</f>
      </c>
    </row>
    <row r="32">
      <c r="A32" s="4" t="s">
        <v>30</v>
      </c>
      <c r="B32" t="str">
        <f>(Model!$B$29/Model!$B$10)</f>
      </c>
    </row>
    <row r="33">
      <c r="A33" s="4" t="s">
        <v>31</v>
      </c>
      <c r="B33" t="str">
        <f>(Model!$B$30/Model!$B$22)</f>
      </c>
    </row>
    <row r="34">
      <c r="A34" s="4" t="s">
        <v>32</v>
      </c>
      <c r="B34" t="str">
        <f>((Model!$B$31*Model!$B$13)+(Model!$B$32*(1-Model!$B$13)))</f>
      </c>
    </row>
    <row r="35">
      <c r="A35" s="4" t="s">
        <v>33</v>
      </c>
      <c r="B35" t="str">
        <f>(Model!$B$33/(Model!$B$16*100))</f>
      </c>
    </row>
    <row r="36">
      <c r="A36" s="4" t="s">
        <v>34</v>
      </c>
      <c r="B36" t="str">
        <f>((Model!$B$34/Model!$B$8)-1)</f>
      </c>
    </row>
    <row r="37">
      <c r="A37" s="3" t="s">
        <v>35</v>
      </c>
    </row>
    <row r="38">
      <c r="A38" s="11" t="s">
        <v>36</v>
      </c>
      <c r="B38" s="7" t="str">
        <f>Model!$B$34</f>
      </c>
    </row>
    <row r="39">
      <c r="A39" s="11" t="s">
        <v>37</v>
      </c>
      <c r="B39" s="10" t="str">
        <f>Model!$B$36</f>
      </c>
    </row>
    <row r="40">
      <c r="A40" s="4" t="s">
        <v>38</v>
      </c>
      <c r="B40" s="12" t="str">
        <f>Model!$B$35</f>
      </c>
    </row>
    <row r="41">
      <c r="A41" s="4" t="s">
        <v>39</v>
      </c>
      <c r="B41" s="13" t="str">
        <f>Model!$B$25</f>
      </c>
    </row>
    <row r="42">
      <c r="A42" s="4" t="s">
        <v>40</v>
      </c>
      <c r="B42" s="7" t="str">
        <f>Model!$B$22</f>
      </c>
    </row>
    <row r="43">
      <c r="A43" s="4" t="s">
        <v>41</v>
      </c>
      <c r="B43" s="7" t="str">
        <f>Model!$B$31</f>
      </c>
    </row>
    <row r="44">
      <c r="A44" s="4" t="s">
        <v>42</v>
      </c>
      <c r="B44" s="5" t="str">
        <f>Model!$B$24</f>
      </c>
    </row>
    <row r="45">
      <c r="A45" s="4" t="s">
        <v>43</v>
      </c>
      <c r="B45" s="7" t="str">
        <f>Model!$B$32</f>
      </c>
    </row>
    <row r="46">
      <c r="A46" s="4" t="s">
        <v>44</v>
      </c>
      <c r="B46" s="5" t="str">
        <f>Model!$B$26</f>
      </c>
    </row>
    <row r="47">
      <c r="A47" s="4" t="s">
        <v>45</v>
      </c>
      <c r="B47" s="5" t="str">
        <f>Model!$B$29</f>
      </c>
    </row>
    <row r="49">
      <c r="A49" s="3" t="s">
        <v>46</v>
      </c>
    </row>
    <row r="50">
      <c r="A50" s="14" t="s">
        <v>18</v>
      </c>
      <c r="B50" s="10">
        <v>0.14</v>
      </c>
      <c r="C50" s="10">
        <v>0.18</v>
      </c>
      <c r="D50" s="10">
        <v>0.22</v>
      </c>
    </row>
    <row r="51">
      <c r="A51">
        <v>0.5</v>
      </c>
      <c r="B51" s="7">
        <v>47.406858536585375</v>
      </c>
      <c r="C51" s="7">
        <v>52.23805853658537</v>
      </c>
      <c r="D51" s="7">
        <v>57.069258536585366</v>
      </c>
    </row>
    <row r="52">
      <c r="A52">
        <v>1</v>
      </c>
      <c r="B52" s="7">
        <v>64.31605853658537</v>
      </c>
      <c r="C52" s="7">
        <v>73.97845853658536</v>
      </c>
      <c r="D52" s="7">
        <v>83.64085853658537</v>
      </c>
    </row>
    <row r="53">
      <c r="A53">
        <v>1.5</v>
      </c>
      <c r="B53" s="7">
        <v>81.22525853658537</v>
      </c>
      <c r="C53" s="7">
        <v>95.71885853658537</v>
      </c>
      <c r="D53" s="7">
        <v>110.21245853658537</v>
      </c>
    </row>
    <row r="55">
      <c r="A55" s="3" t="s">
        <v>47</v>
      </c>
    </row>
    <row r="56">
      <c r="A56" s="4" t="s">
        <v>48</v>
      </c>
      <c r="B56" t="s">
        <v>49</v>
      </c>
    </row>
    <row r="57">
      <c r="A57" s="4" t="s">
        <v>50</v>
      </c>
      <c r="B57" t="s">
        <v>51</v>
      </c>
    </row>
    <row r="58">
      <c r="A58" s="4" t="s">
        <v>52</v>
      </c>
      <c r="B58" t="s">
        <v>53</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66</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54</v>
      </c>
      <c r="B1" s="3" t="s">
        <v>55</v>
      </c>
      <c r="C1" s="3" t="s">
        <v>56</v>
      </c>
    </row>
    <row r="2">
      <c r="A2" t="s">
        <v>57</v>
      </c>
      <c r="B2" t="s">
        <v>58</v>
      </c>
      <c r="C2" t="s">
        <v>59</v>
      </c>
    </row>
    <row r="3">
      <c r="A3" t="s">
        <v>60</v>
      </c>
      <c r="B3" t="s">
        <v>61</v>
      </c>
      <c r="C3" t="s">
        <v>59</v>
      </c>
    </row>
    <row r="4">
      <c r="A4" t="s">
        <v>62</v>
      </c>
      <c r="B4" t="s">
        <v>63</v>
      </c>
      <c r="C4" t="s">
        <v>59</v>
      </c>
    </row>
    <row r="5">
      <c r="A5" t="s">
        <v>64</v>
      </c>
      <c r="B5" t="s">
        <v>65</v>
      </c>
      <c r="C5" t="s">
        <v>59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